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adm_conrady\Desktop\"/>
    </mc:Choice>
  </mc:AlternateContent>
  <bookViews>
    <workbookView xWindow="-12" yWindow="5112" windowWidth="20736" windowHeight="5172" tabRatio="852"/>
  </bookViews>
  <sheets>
    <sheet name="Statistik" sheetId="113" r:id="rId1"/>
    <sheet name="5.10." sheetId="107" r:id="rId2"/>
    <sheet name="8.11." sheetId="114" r:id="rId3"/>
    <sheet name="22.11." sheetId="115" r:id="rId4"/>
    <sheet name="29.11." sheetId="117" r:id="rId5"/>
    <sheet name="23.12." sheetId="119" r:id="rId6"/>
    <sheet name="3.2" sheetId="120" r:id="rId7"/>
    <sheet name="20.2." sheetId="121" r:id="rId8"/>
    <sheet name="27.2." sheetId="122" r:id="rId9"/>
    <sheet name="1.4." sheetId="123" r:id="rId10"/>
    <sheet name="17.4." sheetId="125" r:id="rId11"/>
    <sheet name="30.4." sheetId="127" r:id="rId12"/>
    <sheet name="19.6." sheetId="128" r:id="rId13"/>
    <sheet name="4.7." sheetId="129" r:id="rId14"/>
    <sheet name="23.8." sheetId="130" r:id="rId15"/>
  </sheets>
  <calcPr calcId="162913"/>
</workbook>
</file>

<file path=xl/calcChain.xml><?xml version="1.0" encoding="utf-8"?>
<calcChain xmlns="http://schemas.openxmlformats.org/spreadsheetml/2006/main">
  <c r="H44" i="130" l="1"/>
  <c r="BN38" i="130"/>
  <c r="BG38" i="130"/>
  <c r="H38" i="130"/>
  <c r="BN37" i="130"/>
  <c r="BG37" i="130"/>
  <c r="H37" i="130"/>
  <c r="BN36" i="130"/>
  <c r="BG36" i="130"/>
  <c r="H36" i="130"/>
  <c r="BN35" i="130"/>
  <c r="BG35" i="130"/>
  <c r="H35" i="130"/>
  <c r="H34" i="130"/>
  <c r="CI28" i="130"/>
  <c r="CH28" i="130"/>
  <c r="CG28" i="130"/>
  <c r="CF28" i="130"/>
  <c r="BB28" i="130"/>
  <c r="AJ28" i="130"/>
  <c r="M28" i="130"/>
  <c r="CI27" i="130"/>
  <c r="CH27" i="130"/>
  <c r="CG27" i="130"/>
  <c r="CF27" i="130"/>
  <c r="BB27" i="130"/>
  <c r="AJ27" i="130"/>
  <c r="M27" i="130"/>
  <c r="CI26" i="130"/>
  <c r="CH26" i="130"/>
  <c r="CG26" i="130"/>
  <c r="CF26" i="130"/>
  <c r="BB26" i="130"/>
  <c r="AJ26" i="130"/>
  <c r="M26" i="130"/>
  <c r="CI25" i="130"/>
  <c r="CH25" i="130"/>
  <c r="CG25" i="130"/>
  <c r="CF25" i="130"/>
  <c r="BB25" i="130"/>
  <c r="AJ25" i="130"/>
  <c r="M25" i="130"/>
  <c r="CI24" i="130"/>
  <c r="CH24" i="130"/>
  <c r="CG24" i="130"/>
  <c r="CF24" i="130"/>
  <c r="BB24" i="130"/>
  <c r="AJ24" i="130"/>
  <c r="M24" i="130"/>
  <c r="CI23" i="130"/>
  <c r="CH23" i="130"/>
  <c r="CG23" i="130"/>
  <c r="CF23" i="130"/>
  <c r="BB23" i="130"/>
  <c r="AJ23" i="130"/>
  <c r="M23" i="130"/>
  <c r="CI21" i="130"/>
  <c r="CH21" i="130"/>
  <c r="CG21" i="130"/>
  <c r="CF21" i="130"/>
  <c r="BB21" i="130"/>
  <c r="AJ21" i="130"/>
  <c r="M21" i="130"/>
  <c r="CI20" i="130"/>
  <c r="CH20" i="130"/>
  <c r="CG20" i="130"/>
  <c r="CF20" i="130"/>
  <c r="BB20" i="130"/>
  <c r="AJ20" i="130"/>
  <c r="M20" i="130"/>
  <c r="CI19" i="130"/>
  <c r="CH19" i="130"/>
  <c r="CG19" i="130"/>
  <c r="CF19" i="130"/>
  <c r="BB19" i="130"/>
  <c r="AJ19" i="130"/>
  <c r="M19" i="130"/>
  <c r="CI18" i="130"/>
  <c r="CH18" i="130"/>
  <c r="CG18" i="130"/>
  <c r="CF18" i="130"/>
  <c r="BB18" i="130"/>
  <c r="AJ18" i="130"/>
  <c r="M18" i="130"/>
  <c r="H18" i="130"/>
  <c r="H19" i="130" s="1"/>
  <c r="H20" i="130" s="1"/>
  <c r="H21" i="130" s="1"/>
  <c r="H23" i="130" s="1"/>
  <c r="H24" i="130" s="1"/>
  <c r="H25" i="130" s="1"/>
  <c r="H26" i="130" s="1"/>
  <c r="H27" i="130" s="1"/>
  <c r="H28" i="130" s="1"/>
  <c r="CI17" i="130"/>
  <c r="CH17" i="130"/>
  <c r="CG17" i="130"/>
  <c r="CF17" i="130"/>
  <c r="BB17" i="130"/>
  <c r="AJ17" i="130"/>
  <c r="S17" i="130"/>
  <c r="S18" i="130" s="1"/>
  <c r="S19" i="130" s="1"/>
  <c r="S20" i="130" s="1"/>
  <c r="S21" i="130" s="1"/>
  <c r="S23" i="130" s="1"/>
  <c r="S24" i="130" s="1"/>
  <c r="S25" i="130" s="1"/>
  <c r="S26" i="130" s="1"/>
  <c r="S27" i="130" s="1"/>
  <c r="S28" i="130" s="1"/>
  <c r="M17" i="130"/>
  <c r="H17" i="130"/>
  <c r="CI16" i="130"/>
  <c r="CH16" i="130"/>
  <c r="CG16" i="130"/>
  <c r="CF16" i="130"/>
  <c r="BB16" i="130"/>
  <c r="AJ16" i="130"/>
  <c r="C8" i="130"/>
  <c r="C7" i="130"/>
  <c r="BS35" i="130" l="1"/>
  <c r="T37" i="130"/>
  <c r="BS38" i="130"/>
  <c r="AV36" i="130"/>
  <c r="AK37" i="130"/>
  <c r="BS36" i="130"/>
  <c r="AK35" i="130"/>
  <c r="AV38" i="130"/>
  <c r="Z36" i="130"/>
  <c r="T35" i="130"/>
  <c r="Z38" i="130"/>
  <c r="BS37" i="130"/>
  <c r="AV35" i="130"/>
  <c r="T36" i="130"/>
  <c r="Z37" i="130"/>
  <c r="AK38" i="130"/>
  <c r="Z35" i="130"/>
  <c r="AK36" i="130"/>
  <c r="AV37" i="130"/>
  <c r="T38" i="130"/>
  <c r="S28" i="129"/>
  <c r="S27" i="129"/>
  <c r="S26" i="129"/>
  <c r="S25" i="129"/>
  <c r="S24" i="129"/>
  <c r="S23" i="129"/>
  <c r="S21" i="129"/>
  <c r="S20" i="129"/>
  <c r="S19" i="129"/>
  <c r="S18" i="129"/>
  <c r="S17" i="129"/>
  <c r="H44" i="129"/>
  <c r="BN38" i="129"/>
  <c r="BG38" i="129"/>
  <c r="H38" i="129"/>
  <c r="BN37" i="129"/>
  <c r="BG37" i="129"/>
  <c r="H37" i="129"/>
  <c r="BN36" i="129"/>
  <c r="BG36" i="129"/>
  <c r="H36" i="129"/>
  <c r="BN35" i="129"/>
  <c r="BG35" i="129"/>
  <c r="H35" i="129"/>
  <c r="H34" i="129"/>
  <c r="CI28" i="129"/>
  <c r="CH28" i="129"/>
  <c r="CG28" i="129"/>
  <c r="CF28" i="129"/>
  <c r="BB28" i="129"/>
  <c r="AJ28" i="129"/>
  <c r="M28" i="129"/>
  <c r="CI27" i="129"/>
  <c r="CH27" i="129"/>
  <c r="CG27" i="129"/>
  <c r="CF27" i="129"/>
  <c r="BB27" i="129"/>
  <c r="AJ27" i="129"/>
  <c r="M27" i="129"/>
  <c r="CI26" i="129"/>
  <c r="CH26" i="129"/>
  <c r="CG26" i="129"/>
  <c r="CF26" i="129"/>
  <c r="BB26" i="129"/>
  <c r="AJ26" i="129"/>
  <c r="M26" i="129"/>
  <c r="CI25" i="129"/>
  <c r="CH25" i="129"/>
  <c r="CG25" i="129"/>
  <c r="CF25" i="129"/>
  <c r="BB25" i="129"/>
  <c r="AJ25" i="129"/>
  <c r="M25" i="129"/>
  <c r="CI24" i="129"/>
  <c r="CH24" i="129"/>
  <c r="CG24" i="129"/>
  <c r="CF24" i="129"/>
  <c r="BB24" i="129"/>
  <c r="AJ24" i="129"/>
  <c r="M24" i="129"/>
  <c r="CI23" i="129"/>
  <c r="CH23" i="129"/>
  <c r="CG23" i="129"/>
  <c r="CF23" i="129"/>
  <c r="BB23" i="129"/>
  <c r="AJ23" i="129"/>
  <c r="M23" i="129"/>
  <c r="CI21" i="129"/>
  <c r="CH21" i="129"/>
  <c r="CG21" i="129"/>
  <c r="CF21" i="129"/>
  <c r="BB21" i="129"/>
  <c r="AJ21" i="129"/>
  <c r="M21" i="129"/>
  <c r="CI20" i="129"/>
  <c r="CH20" i="129"/>
  <c r="CG20" i="129"/>
  <c r="CF20" i="129"/>
  <c r="BB20" i="129"/>
  <c r="AJ20" i="129"/>
  <c r="M20" i="129"/>
  <c r="CI19" i="129"/>
  <c r="CH19" i="129"/>
  <c r="CG19" i="129"/>
  <c r="CF19" i="129"/>
  <c r="BB19" i="129"/>
  <c r="AJ19" i="129"/>
  <c r="M19" i="129"/>
  <c r="CI18" i="129"/>
  <c r="CH18" i="129"/>
  <c r="CG18" i="129"/>
  <c r="CF18" i="129"/>
  <c r="BB18" i="129"/>
  <c r="AJ18" i="129"/>
  <c r="M18" i="129"/>
  <c r="CI17" i="129"/>
  <c r="CH17" i="129"/>
  <c r="CG17" i="129"/>
  <c r="CF17" i="129"/>
  <c r="BB17" i="129"/>
  <c r="AJ17" i="129"/>
  <c r="M17" i="129"/>
  <c r="H17" i="129"/>
  <c r="H18" i="129" s="1"/>
  <c r="H19" i="129" s="1"/>
  <c r="H20" i="129" s="1"/>
  <c r="H21" i="129" s="1"/>
  <c r="H23" i="129" s="1"/>
  <c r="H24" i="129" s="1"/>
  <c r="H25" i="129" s="1"/>
  <c r="H26" i="129" s="1"/>
  <c r="H27" i="129" s="1"/>
  <c r="H28" i="129" s="1"/>
  <c r="CI16" i="129"/>
  <c r="CH16" i="129"/>
  <c r="CG16" i="129"/>
  <c r="CF16" i="129"/>
  <c r="BB16" i="129"/>
  <c r="AJ16" i="129"/>
  <c r="C8" i="129"/>
  <c r="C7" i="129"/>
  <c r="BX37" i="130" l="1"/>
  <c r="BX36" i="130"/>
  <c r="BX38" i="130"/>
  <c r="CB38" i="130" s="1"/>
  <c r="BX35" i="130"/>
  <c r="C35" i="130" s="1"/>
  <c r="CB37" i="130"/>
  <c r="BS37" i="129"/>
  <c r="BS35" i="129"/>
  <c r="AV36" i="129"/>
  <c r="T35" i="129"/>
  <c r="BS36" i="129"/>
  <c r="T37" i="129"/>
  <c r="BS38" i="129"/>
  <c r="Z36" i="129"/>
  <c r="AV38" i="129"/>
  <c r="AK35" i="129"/>
  <c r="AK37" i="129"/>
  <c r="Z38" i="129"/>
  <c r="AV35" i="129"/>
  <c r="T36" i="129"/>
  <c r="Z37" i="129"/>
  <c r="BX37" i="129" s="1"/>
  <c r="AK38" i="129"/>
  <c r="BX38" i="129" s="1"/>
  <c r="Z35" i="129"/>
  <c r="AK36" i="129"/>
  <c r="AV37" i="129"/>
  <c r="T38" i="129"/>
  <c r="H53" i="128"/>
  <c r="BN47" i="128"/>
  <c r="BG47" i="128"/>
  <c r="H47" i="128"/>
  <c r="BN46" i="128"/>
  <c r="BG46" i="128"/>
  <c r="H46" i="128"/>
  <c r="BN45" i="128"/>
  <c r="BG45" i="128"/>
  <c r="H45" i="128"/>
  <c r="BN44" i="128"/>
  <c r="BG44" i="128"/>
  <c r="H44" i="128"/>
  <c r="BN43" i="128"/>
  <c r="BG43" i="128"/>
  <c r="H43" i="128"/>
  <c r="H42" i="128"/>
  <c r="CI36" i="128"/>
  <c r="CH36" i="128"/>
  <c r="CG36" i="128"/>
  <c r="CF36" i="128"/>
  <c r="BB36" i="128"/>
  <c r="AJ36" i="128"/>
  <c r="Y36" i="128"/>
  <c r="M36" i="128"/>
  <c r="CI35" i="128"/>
  <c r="CH35" i="128"/>
  <c r="CG35" i="128"/>
  <c r="CF35" i="128"/>
  <c r="BB35" i="128"/>
  <c r="AJ35" i="128"/>
  <c r="Y35" i="128"/>
  <c r="M35" i="128"/>
  <c r="CI34" i="128"/>
  <c r="CH34" i="128"/>
  <c r="CG34" i="128"/>
  <c r="CF34" i="128"/>
  <c r="BB34" i="128"/>
  <c r="AJ34" i="128"/>
  <c r="Y34" i="128"/>
  <c r="M34" i="128"/>
  <c r="CI33" i="128"/>
  <c r="CH33" i="128"/>
  <c r="CG33" i="128"/>
  <c r="CF33" i="128"/>
  <c r="BB33" i="128"/>
  <c r="AJ33" i="128"/>
  <c r="Y33" i="128"/>
  <c r="M33" i="128"/>
  <c r="CI32" i="128"/>
  <c r="CH32" i="128"/>
  <c r="CG32" i="128"/>
  <c r="CF32" i="128"/>
  <c r="BB32" i="128"/>
  <c r="AJ32" i="128"/>
  <c r="Y32" i="128"/>
  <c r="M32" i="128"/>
  <c r="CI31" i="128"/>
  <c r="CH31" i="128"/>
  <c r="CG31" i="128"/>
  <c r="CF31" i="128"/>
  <c r="BB31" i="128"/>
  <c r="AJ31" i="128"/>
  <c r="Y31" i="128"/>
  <c r="M31" i="128"/>
  <c r="CI30" i="128"/>
  <c r="CH30" i="128"/>
  <c r="CG30" i="128"/>
  <c r="CF30" i="128"/>
  <c r="BB30" i="128"/>
  <c r="AJ30" i="128"/>
  <c r="Y30" i="128"/>
  <c r="M30" i="128"/>
  <c r="CI29" i="128"/>
  <c r="CH29" i="128"/>
  <c r="CG29" i="128"/>
  <c r="CF29" i="128"/>
  <c r="BB29" i="128"/>
  <c r="AJ29" i="128"/>
  <c r="Y29" i="128"/>
  <c r="M29" i="128"/>
  <c r="CI28" i="128"/>
  <c r="CH28" i="128"/>
  <c r="CG28" i="128"/>
  <c r="CF28" i="128"/>
  <c r="BB28" i="128"/>
  <c r="AJ28" i="128"/>
  <c r="Y28" i="128"/>
  <c r="M28" i="128"/>
  <c r="CI27" i="128"/>
  <c r="CH27" i="128"/>
  <c r="CG27" i="128"/>
  <c r="CF27" i="128"/>
  <c r="BB27" i="128"/>
  <c r="AJ27" i="128"/>
  <c r="Y27" i="128"/>
  <c r="M27" i="128"/>
  <c r="CI25" i="128"/>
  <c r="CH25" i="128"/>
  <c r="CG25" i="128"/>
  <c r="CF25" i="128"/>
  <c r="BB25" i="128"/>
  <c r="AJ25" i="128"/>
  <c r="Y25" i="128"/>
  <c r="M25" i="128"/>
  <c r="CI24" i="128"/>
  <c r="CH24" i="128"/>
  <c r="CG24" i="128"/>
  <c r="CF24" i="128"/>
  <c r="BB24" i="128"/>
  <c r="AJ24" i="128"/>
  <c r="Y24" i="128"/>
  <c r="M24" i="128"/>
  <c r="CI23" i="128"/>
  <c r="CH23" i="128"/>
  <c r="CG23" i="128"/>
  <c r="CF23" i="128"/>
  <c r="BB23" i="128"/>
  <c r="AJ23" i="128"/>
  <c r="Y23" i="128"/>
  <c r="M23" i="128"/>
  <c r="CI22" i="128"/>
  <c r="CH22" i="128"/>
  <c r="CG22" i="128"/>
  <c r="CF22" i="128"/>
  <c r="BB22" i="128"/>
  <c r="AJ22" i="128"/>
  <c r="Y22" i="128"/>
  <c r="M22" i="128"/>
  <c r="CI21" i="128"/>
  <c r="CH21" i="128"/>
  <c r="CG21" i="128"/>
  <c r="CF21" i="128"/>
  <c r="BB21" i="128"/>
  <c r="AJ21" i="128"/>
  <c r="Y21" i="128"/>
  <c r="M21" i="128"/>
  <c r="CI20" i="128"/>
  <c r="CH20" i="128"/>
  <c r="CG20" i="128"/>
  <c r="CF20" i="128"/>
  <c r="BB20" i="128"/>
  <c r="AJ20" i="128"/>
  <c r="Y20" i="128"/>
  <c r="M20" i="128"/>
  <c r="CI19" i="128"/>
  <c r="CH19" i="128"/>
  <c r="CG19" i="128"/>
  <c r="CF19" i="128"/>
  <c r="BB19" i="128"/>
  <c r="AJ19" i="128"/>
  <c r="Y19" i="128"/>
  <c r="M19" i="128"/>
  <c r="CI18" i="128"/>
  <c r="CH18" i="128"/>
  <c r="CG18" i="128"/>
  <c r="CF18" i="128"/>
  <c r="BB18" i="128"/>
  <c r="AJ18" i="128"/>
  <c r="Y18" i="128"/>
  <c r="S18" i="128"/>
  <c r="S20" i="128" s="1"/>
  <c r="S22" i="128" s="1"/>
  <c r="S24" i="128" s="1"/>
  <c r="S27" i="128" s="1"/>
  <c r="S29" i="128" s="1"/>
  <c r="S31" i="128" s="1"/>
  <c r="S33" i="128" s="1"/>
  <c r="S35" i="128" s="1"/>
  <c r="M18" i="128"/>
  <c r="CI17" i="128"/>
  <c r="CH17" i="128"/>
  <c r="CG17" i="128"/>
  <c r="CF17" i="128"/>
  <c r="BB17" i="128"/>
  <c r="AJ17" i="128"/>
  <c r="S17" i="128"/>
  <c r="S19" i="128" s="1"/>
  <c r="S21" i="128" s="1"/>
  <c r="S23" i="128" s="1"/>
  <c r="S25" i="128" s="1"/>
  <c r="S28" i="128" s="1"/>
  <c r="S30" i="128" s="1"/>
  <c r="S32" i="128" s="1"/>
  <c r="S34" i="128" s="1"/>
  <c r="S36" i="128" s="1"/>
  <c r="M17" i="128"/>
  <c r="H17" i="128"/>
  <c r="H18" i="128" s="1"/>
  <c r="H19" i="128" s="1"/>
  <c r="H20" i="128" s="1"/>
  <c r="H21" i="128" s="1"/>
  <c r="H22" i="128" s="1"/>
  <c r="H23" i="128" s="1"/>
  <c r="H24" i="128" s="1"/>
  <c r="H25" i="128" s="1"/>
  <c r="H27" i="128" s="1"/>
  <c r="H28" i="128" s="1"/>
  <c r="H29" i="128" s="1"/>
  <c r="H30" i="128" s="1"/>
  <c r="H31" i="128" s="1"/>
  <c r="H32" i="128" s="1"/>
  <c r="H33" i="128" s="1"/>
  <c r="H34" i="128" s="1"/>
  <c r="H35" i="128" s="1"/>
  <c r="H36" i="128" s="1"/>
  <c r="CI16" i="128"/>
  <c r="CH16" i="128"/>
  <c r="CG16" i="128"/>
  <c r="CF16" i="128"/>
  <c r="BB16" i="128"/>
  <c r="AJ16" i="128"/>
  <c r="C8" i="128"/>
  <c r="C7" i="128"/>
  <c r="C37" i="130" l="1"/>
  <c r="C38" i="130"/>
  <c r="C36" i="130"/>
  <c r="CB36" i="130"/>
  <c r="Z48" i="130" s="1"/>
  <c r="CB35" i="130"/>
  <c r="BX36" i="129"/>
  <c r="CB36" i="129" s="1"/>
  <c r="BX35" i="129"/>
  <c r="CB38" i="129"/>
  <c r="C38" i="129"/>
  <c r="C36" i="129"/>
  <c r="CB37" i="129"/>
  <c r="C37" i="129"/>
  <c r="C35" i="129"/>
  <c r="CB35" i="129"/>
  <c r="T44" i="128"/>
  <c r="BS44" i="128"/>
  <c r="AK47" i="128"/>
  <c r="T47" i="128"/>
  <c r="Z46" i="128"/>
  <c r="AV47" i="128"/>
  <c r="BS45" i="128"/>
  <c r="BS43" i="128"/>
  <c r="AV44" i="128"/>
  <c r="BS46" i="128"/>
  <c r="Z45" i="128"/>
  <c r="AV43" i="128"/>
  <c r="BS47" i="128"/>
  <c r="Z47" i="128"/>
  <c r="T45" i="128"/>
  <c r="AK43" i="128"/>
  <c r="AK46" i="128"/>
  <c r="T43" i="128"/>
  <c r="Z44" i="128"/>
  <c r="AK45" i="128"/>
  <c r="AV46" i="128"/>
  <c r="Z43" i="128"/>
  <c r="AK44" i="128"/>
  <c r="AV45" i="128"/>
  <c r="T46" i="128"/>
  <c r="H53" i="127"/>
  <c r="BN47" i="127"/>
  <c r="BG47" i="127"/>
  <c r="H47" i="127"/>
  <c r="BN46" i="127"/>
  <c r="BG46" i="127"/>
  <c r="H46" i="127"/>
  <c r="BN45" i="127"/>
  <c r="BG45" i="127"/>
  <c r="H45" i="127"/>
  <c r="BN44" i="127"/>
  <c r="BG44" i="127"/>
  <c r="BS44" i="127" s="1"/>
  <c r="H44" i="127"/>
  <c r="BN43" i="127"/>
  <c r="BG43" i="127"/>
  <c r="H43" i="127"/>
  <c r="H42" i="127"/>
  <c r="CI36" i="127"/>
  <c r="CH36" i="127"/>
  <c r="CG36" i="127"/>
  <c r="CF36" i="127"/>
  <c r="BB36" i="127"/>
  <c r="AJ36" i="127"/>
  <c r="Y36" i="127"/>
  <c r="M36" i="127"/>
  <c r="CI35" i="127"/>
  <c r="CH35" i="127"/>
  <c r="CG35" i="127"/>
  <c r="CF35" i="127"/>
  <c r="BB35" i="127"/>
  <c r="AJ35" i="127"/>
  <c r="Y35" i="127"/>
  <c r="M35" i="127"/>
  <c r="CI34" i="127"/>
  <c r="CH34" i="127"/>
  <c r="CG34" i="127"/>
  <c r="CF34" i="127"/>
  <c r="BB34" i="127"/>
  <c r="AJ34" i="127"/>
  <c r="Y34" i="127"/>
  <c r="M34" i="127"/>
  <c r="CI33" i="127"/>
  <c r="CH33" i="127"/>
  <c r="CG33" i="127"/>
  <c r="CF33" i="127"/>
  <c r="BB33" i="127"/>
  <c r="AJ33" i="127"/>
  <c r="Y33" i="127"/>
  <c r="M33" i="127"/>
  <c r="CI32" i="127"/>
  <c r="CH32" i="127"/>
  <c r="CG32" i="127"/>
  <c r="CF32" i="127"/>
  <c r="BB32" i="127"/>
  <c r="AJ32" i="127"/>
  <c r="Y32" i="127"/>
  <c r="M32" i="127"/>
  <c r="CI31" i="127"/>
  <c r="CH31" i="127"/>
  <c r="CG31" i="127"/>
  <c r="CF31" i="127"/>
  <c r="BB31" i="127"/>
  <c r="AJ31" i="127"/>
  <c r="Y31" i="127"/>
  <c r="M31" i="127"/>
  <c r="CI30" i="127"/>
  <c r="CH30" i="127"/>
  <c r="CG30" i="127"/>
  <c r="CF30" i="127"/>
  <c r="BB30" i="127"/>
  <c r="AJ30" i="127"/>
  <c r="Y30" i="127"/>
  <c r="M30" i="127"/>
  <c r="CI29" i="127"/>
  <c r="CH29" i="127"/>
  <c r="CG29" i="127"/>
  <c r="CF29" i="127"/>
  <c r="BB29" i="127"/>
  <c r="AJ29" i="127"/>
  <c r="Y29" i="127"/>
  <c r="M29" i="127"/>
  <c r="CI28" i="127"/>
  <c r="CH28" i="127"/>
  <c r="CG28" i="127"/>
  <c r="CF28" i="127"/>
  <c r="BB28" i="127"/>
  <c r="AJ28" i="127"/>
  <c r="Y28" i="127"/>
  <c r="M28" i="127"/>
  <c r="CI27" i="127"/>
  <c r="CH27" i="127"/>
  <c r="CG27" i="127"/>
  <c r="CF27" i="127"/>
  <c r="BB27" i="127"/>
  <c r="AJ27" i="127"/>
  <c r="Y27" i="127"/>
  <c r="M27" i="127"/>
  <c r="CI25" i="127"/>
  <c r="CH25" i="127"/>
  <c r="CG25" i="127"/>
  <c r="CF25" i="127"/>
  <c r="BB25" i="127"/>
  <c r="AJ25" i="127"/>
  <c r="Y25" i="127"/>
  <c r="M25" i="127"/>
  <c r="CI24" i="127"/>
  <c r="CH24" i="127"/>
  <c r="CG24" i="127"/>
  <c r="CF24" i="127"/>
  <c r="BB24" i="127"/>
  <c r="AJ24" i="127"/>
  <c r="Y24" i="127"/>
  <c r="M24" i="127"/>
  <c r="CI23" i="127"/>
  <c r="CH23" i="127"/>
  <c r="CG23" i="127"/>
  <c r="CF23" i="127"/>
  <c r="BB23" i="127"/>
  <c r="AJ23" i="127"/>
  <c r="Y23" i="127"/>
  <c r="M23" i="127"/>
  <c r="CI22" i="127"/>
  <c r="CH22" i="127"/>
  <c r="CG22" i="127"/>
  <c r="CF22" i="127"/>
  <c r="BB22" i="127"/>
  <c r="AJ22" i="127"/>
  <c r="Y22" i="127"/>
  <c r="M22" i="127"/>
  <c r="CI21" i="127"/>
  <c r="CH21" i="127"/>
  <c r="CG21" i="127"/>
  <c r="CF21" i="127"/>
  <c r="BB21" i="127"/>
  <c r="AJ21" i="127"/>
  <c r="Y21" i="127"/>
  <c r="M21" i="127"/>
  <c r="CI20" i="127"/>
  <c r="CH20" i="127"/>
  <c r="CG20" i="127"/>
  <c r="CF20" i="127"/>
  <c r="BB20" i="127"/>
  <c r="AJ20" i="127"/>
  <c r="Y20" i="127"/>
  <c r="M20" i="127"/>
  <c r="CI19" i="127"/>
  <c r="CH19" i="127"/>
  <c r="CG19" i="127"/>
  <c r="CF19" i="127"/>
  <c r="BB19" i="127"/>
  <c r="AJ19" i="127"/>
  <c r="Y19" i="127"/>
  <c r="M19" i="127"/>
  <c r="CI18" i="127"/>
  <c r="CH18" i="127"/>
  <c r="CG18" i="127"/>
  <c r="CF18" i="127"/>
  <c r="BB18" i="127"/>
  <c r="AJ18" i="127"/>
  <c r="Y18" i="127"/>
  <c r="S18" i="127"/>
  <c r="S20" i="127" s="1"/>
  <c r="S22" i="127" s="1"/>
  <c r="S24" i="127" s="1"/>
  <c r="S27" i="127" s="1"/>
  <c r="S29" i="127" s="1"/>
  <c r="S31" i="127" s="1"/>
  <c r="S33" i="127" s="1"/>
  <c r="S35" i="127" s="1"/>
  <c r="M18" i="127"/>
  <c r="CI17" i="127"/>
  <c r="CH17" i="127"/>
  <c r="AK46" i="127" s="1"/>
  <c r="CG17" i="127"/>
  <c r="CF17" i="127"/>
  <c r="T45" i="127" s="1"/>
  <c r="BB17" i="127"/>
  <c r="AJ17" i="127"/>
  <c r="S17" i="127"/>
  <c r="S19" i="127" s="1"/>
  <c r="S21" i="127" s="1"/>
  <c r="S23" i="127" s="1"/>
  <c r="S25" i="127" s="1"/>
  <c r="S28" i="127" s="1"/>
  <c r="S30" i="127" s="1"/>
  <c r="S32" i="127" s="1"/>
  <c r="S34" i="127" s="1"/>
  <c r="S36" i="127" s="1"/>
  <c r="M17" i="127"/>
  <c r="H17" i="127"/>
  <c r="H18" i="127" s="1"/>
  <c r="H19" i="127" s="1"/>
  <c r="H20" i="127" s="1"/>
  <c r="H21" i="127" s="1"/>
  <c r="H22" i="127" s="1"/>
  <c r="H23" i="127" s="1"/>
  <c r="H24" i="127" s="1"/>
  <c r="H25" i="127" s="1"/>
  <c r="H27" i="127" s="1"/>
  <c r="H28" i="127" s="1"/>
  <c r="H29" i="127" s="1"/>
  <c r="H30" i="127" s="1"/>
  <c r="H31" i="127" s="1"/>
  <c r="H32" i="127" s="1"/>
  <c r="H33" i="127" s="1"/>
  <c r="H34" i="127" s="1"/>
  <c r="H35" i="127" s="1"/>
  <c r="H36" i="127" s="1"/>
  <c r="CI16" i="127"/>
  <c r="CH16" i="127"/>
  <c r="CG16" i="127"/>
  <c r="CF16" i="127"/>
  <c r="T44" i="127" s="1"/>
  <c r="BB16" i="127"/>
  <c r="AJ16" i="127"/>
  <c r="C8" i="127"/>
  <c r="C7" i="127"/>
  <c r="AK47" i="130" l="1"/>
  <c r="C46" i="130"/>
  <c r="H45" i="130"/>
  <c r="BG47" i="130"/>
  <c r="BN46" i="130"/>
  <c r="Z45" i="130"/>
  <c r="BS45" i="130"/>
  <c r="H48" i="130"/>
  <c r="T46" i="130"/>
  <c r="BS47" i="130"/>
  <c r="AV45" i="130"/>
  <c r="H47" i="130"/>
  <c r="BN48" i="130"/>
  <c r="AK46" i="130"/>
  <c r="C48" i="130"/>
  <c r="BN45" i="130"/>
  <c r="Z47" i="130"/>
  <c r="C45" i="130"/>
  <c r="BG46" i="130"/>
  <c r="T48" i="130"/>
  <c r="BX45" i="130"/>
  <c r="AV47" i="130"/>
  <c r="T45" i="130"/>
  <c r="BS46" i="130"/>
  <c r="AK48" i="130"/>
  <c r="H46" i="130"/>
  <c r="AV48" i="130"/>
  <c r="BX46" i="130"/>
  <c r="AK45" i="130"/>
  <c r="C47" i="130"/>
  <c r="BG48" i="130"/>
  <c r="Z46" i="130"/>
  <c r="BX47" i="130"/>
  <c r="BG45" i="130"/>
  <c r="T47" i="130"/>
  <c r="BS48" i="130"/>
  <c r="AV46" i="130"/>
  <c r="BX48" i="130"/>
  <c r="BN47" i="130"/>
  <c r="BX48" i="129"/>
  <c r="AV48" i="129"/>
  <c r="H48" i="129"/>
  <c r="BN47" i="129"/>
  <c r="Z47" i="129"/>
  <c r="BX46" i="129"/>
  <c r="AV46" i="129"/>
  <c r="H46" i="129"/>
  <c r="BN45" i="129"/>
  <c r="Z45" i="129"/>
  <c r="BS48" i="129"/>
  <c r="AK48" i="129"/>
  <c r="C48" i="129"/>
  <c r="BG47" i="129"/>
  <c r="T47" i="129"/>
  <c r="BS46" i="129"/>
  <c r="AK46" i="129"/>
  <c r="C46" i="129"/>
  <c r="BG45" i="129"/>
  <c r="T45" i="129"/>
  <c r="BN48" i="129"/>
  <c r="Z48" i="129"/>
  <c r="BX47" i="129"/>
  <c r="AV47" i="129"/>
  <c r="H47" i="129"/>
  <c r="BN46" i="129"/>
  <c r="Z46" i="129"/>
  <c r="BX45" i="129"/>
  <c r="AV45" i="129"/>
  <c r="H45" i="129"/>
  <c r="BG48" i="129"/>
  <c r="T48" i="129"/>
  <c r="BS47" i="129"/>
  <c r="AK47" i="129"/>
  <c r="C47" i="129"/>
  <c r="BG46" i="129"/>
  <c r="T46" i="129"/>
  <c r="BS45" i="129"/>
  <c r="AK45" i="129"/>
  <c r="C45" i="129"/>
  <c r="BX47" i="128"/>
  <c r="BX46" i="128"/>
  <c r="CB46" i="128" s="1"/>
  <c r="BX45" i="128"/>
  <c r="CB45" i="128" s="1"/>
  <c r="BX43" i="128"/>
  <c r="CB43" i="128" s="1"/>
  <c r="CB47" i="128"/>
  <c r="BX44" i="128"/>
  <c r="T47" i="127"/>
  <c r="AK47" i="127"/>
  <c r="BS46" i="127"/>
  <c r="AV44" i="127"/>
  <c r="AV47" i="127"/>
  <c r="AK43" i="127"/>
  <c r="BS45" i="127"/>
  <c r="Z45" i="127"/>
  <c r="BS47" i="127"/>
  <c r="AV43" i="127"/>
  <c r="Z47" i="127"/>
  <c r="Z46" i="127"/>
  <c r="BX46" i="127" s="1"/>
  <c r="BS43" i="127"/>
  <c r="T43" i="127"/>
  <c r="Z44" i="127"/>
  <c r="AK45" i="127"/>
  <c r="BX45" i="127" s="1"/>
  <c r="AV46" i="127"/>
  <c r="Z43" i="127"/>
  <c r="BX43" i="127" s="1"/>
  <c r="AK44" i="127"/>
  <c r="AV45" i="127"/>
  <c r="T46" i="127"/>
  <c r="H53" i="125"/>
  <c r="BN47" i="125"/>
  <c r="BG47" i="125"/>
  <c r="H47" i="125"/>
  <c r="BN46" i="125"/>
  <c r="BG46" i="125"/>
  <c r="H46" i="125"/>
  <c r="BN45" i="125"/>
  <c r="BG45" i="125"/>
  <c r="H45" i="125"/>
  <c r="BN44" i="125"/>
  <c r="BG44" i="125"/>
  <c r="H44" i="125"/>
  <c r="BN43" i="125"/>
  <c r="BG43" i="125"/>
  <c r="H43" i="125"/>
  <c r="H42" i="125"/>
  <c r="CI36" i="125"/>
  <c r="CH36" i="125"/>
  <c r="CG36" i="125"/>
  <c r="CF36" i="125"/>
  <c r="BB36" i="125"/>
  <c r="AJ36" i="125"/>
  <c r="Y36" i="125"/>
  <c r="M36" i="125"/>
  <c r="CI35" i="125"/>
  <c r="CH35" i="125"/>
  <c r="CG35" i="125"/>
  <c r="CF35" i="125"/>
  <c r="BB35" i="125"/>
  <c r="AJ35" i="125"/>
  <c r="Y35" i="125"/>
  <c r="M35" i="125"/>
  <c r="CI34" i="125"/>
  <c r="CH34" i="125"/>
  <c r="CG34" i="125"/>
  <c r="CF34" i="125"/>
  <c r="BB34" i="125"/>
  <c r="AJ34" i="125"/>
  <c r="Y34" i="125"/>
  <c r="M34" i="125"/>
  <c r="CI33" i="125"/>
  <c r="CH33" i="125"/>
  <c r="CG33" i="125"/>
  <c r="CF33" i="125"/>
  <c r="BB33" i="125"/>
  <c r="AJ33" i="125"/>
  <c r="Y33" i="125"/>
  <c r="M33" i="125"/>
  <c r="CI32" i="125"/>
  <c r="CH32" i="125"/>
  <c r="CG32" i="125"/>
  <c r="CF32" i="125"/>
  <c r="BB32" i="125"/>
  <c r="AJ32" i="125"/>
  <c r="Y32" i="125"/>
  <c r="M32" i="125"/>
  <c r="CI31" i="125"/>
  <c r="CH31" i="125"/>
  <c r="CG31" i="125"/>
  <c r="CF31" i="125"/>
  <c r="BB31" i="125"/>
  <c r="AJ31" i="125"/>
  <c r="Y31" i="125"/>
  <c r="M31" i="125"/>
  <c r="CI30" i="125"/>
  <c r="CH30" i="125"/>
  <c r="CG30" i="125"/>
  <c r="CF30" i="125"/>
  <c r="BB30" i="125"/>
  <c r="AJ30" i="125"/>
  <c r="Y30" i="125"/>
  <c r="M30" i="125"/>
  <c r="CI29" i="125"/>
  <c r="CH29" i="125"/>
  <c r="CG29" i="125"/>
  <c r="CF29" i="125"/>
  <c r="BB29" i="125"/>
  <c r="AJ29" i="125"/>
  <c r="Y29" i="125"/>
  <c r="M29" i="125"/>
  <c r="CI28" i="125"/>
  <c r="CH28" i="125"/>
  <c r="CG28" i="125"/>
  <c r="CF28" i="125"/>
  <c r="BB28" i="125"/>
  <c r="AJ28" i="125"/>
  <c r="Y28" i="125"/>
  <c r="M28" i="125"/>
  <c r="CI27" i="125"/>
  <c r="CH27" i="125"/>
  <c r="CG27" i="125"/>
  <c r="CF27" i="125"/>
  <c r="BB27" i="125"/>
  <c r="AJ27" i="125"/>
  <c r="Y27" i="125"/>
  <c r="M27" i="125"/>
  <c r="CI25" i="125"/>
  <c r="CH25" i="125"/>
  <c r="CG25" i="125"/>
  <c r="CF25" i="125"/>
  <c r="BB25" i="125"/>
  <c r="AJ25" i="125"/>
  <c r="Y25" i="125"/>
  <c r="M25" i="125"/>
  <c r="CI24" i="125"/>
  <c r="CH24" i="125"/>
  <c r="CG24" i="125"/>
  <c r="CF24" i="125"/>
  <c r="BB24" i="125"/>
  <c r="AJ24" i="125"/>
  <c r="Y24" i="125"/>
  <c r="M24" i="125"/>
  <c r="CI23" i="125"/>
  <c r="CH23" i="125"/>
  <c r="CG23" i="125"/>
  <c r="CF23" i="125"/>
  <c r="BB23" i="125"/>
  <c r="AJ23" i="125"/>
  <c r="Y23" i="125"/>
  <c r="M23" i="125"/>
  <c r="CI22" i="125"/>
  <c r="CH22" i="125"/>
  <c r="CG22" i="125"/>
  <c r="CF22" i="125"/>
  <c r="BB22" i="125"/>
  <c r="AJ22" i="125"/>
  <c r="Y22" i="125"/>
  <c r="M22" i="125"/>
  <c r="CI21" i="125"/>
  <c r="CH21" i="125"/>
  <c r="CG21" i="125"/>
  <c r="CF21" i="125"/>
  <c r="BB21" i="125"/>
  <c r="AJ21" i="125"/>
  <c r="Y21" i="125"/>
  <c r="M21" i="125"/>
  <c r="CI20" i="125"/>
  <c r="CH20" i="125"/>
  <c r="CG20" i="125"/>
  <c r="CF20" i="125"/>
  <c r="BB20" i="125"/>
  <c r="AJ20" i="125"/>
  <c r="Y20" i="125"/>
  <c r="M20" i="125"/>
  <c r="CI19" i="125"/>
  <c r="CH19" i="125"/>
  <c r="CG19" i="125"/>
  <c r="CF19" i="125"/>
  <c r="BB19" i="125"/>
  <c r="AJ19" i="125"/>
  <c r="Y19" i="125"/>
  <c r="M19" i="125"/>
  <c r="CI18" i="125"/>
  <c r="CH18" i="125"/>
  <c r="AK47" i="125" s="1"/>
  <c r="CG18" i="125"/>
  <c r="CF18" i="125"/>
  <c r="BB18" i="125"/>
  <c r="AJ18" i="125"/>
  <c r="Y18" i="125"/>
  <c r="S18" i="125"/>
  <c r="S20" i="125" s="1"/>
  <c r="S22" i="125" s="1"/>
  <c r="S24" i="125" s="1"/>
  <c r="S27" i="125" s="1"/>
  <c r="S29" i="125" s="1"/>
  <c r="S31" i="125" s="1"/>
  <c r="S33" i="125" s="1"/>
  <c r="S35" i="125" s="1"/>
  <c r="M18" i="125"/>
  <c r="CI17" i="125"/>
  <c r="CH17" i="125"/>
  <c r="CG17" i="125"/>
  <c r="CF17" i="125"/>
  <c r="BB17" i="125"/>
  <c r="AJ17" i="125"/>
  <c r="S17" i="125"/>
  <c r="S19" i="125" s="1"/>
  <c r="S21" i="125" s="1"/>
  <c r="S23" i="125" s="1"/>
  <c r="S25" i="125" s="1"/>
  <c r="S28" i="125" s="1"/>
  <c r="S30" i="125" s="1"/>
  <c r="S32" i="125" s="1"/>
  <c r="S34" i="125" s="1"/>
  <c r="S36" i="125" s="1"/>
  <c r="M17" i="125"/>
  <c r="H17" i="125"/>
  <c r="H18" i="125" s="1"/>
  <c r="H19" i="125" s="1"/>
  <c r="H20" i="125" s="1"/>
  <c r="H21" i="125" s="1"/>
  <c r="H22" i="125" s="1"/>
  <c r="H23" i="125" s="1"/>
  <c r="H24" i="125" s="1"/>
  <c r="H25" i="125" s="1"/>
  <c r="H27" i="125" s="1"/>
  <c r="H28" i="125" s="1"/>
  <c r="H29" i="125" s="1"/>
  <c r="H30" i="125" s="1"/>
  <c r="H31" i="125" s="1"/>
  <c r="H32" i="125" s="1"/>
  <c r="H33" i="125" s="1"/>
  <c r="H34" i="125" s="1"/>
  <c r="H35" i="125" s="1"/>
  <c r="H36" i="125" s="1"/>
  <c r="CI16" i="125"/>
  <c r="CH16" i="125"/>
  <c r="CG16" i="125"/>
  <c r="CF16" i="125"/>
  <c r="BB16" i="125"/>
  <c r="AJ16" i="125"/>
  <c r="C8" i="125"/>
  <c r="C7" i="125"/>
  <c r="C45" i="128" l="1"/>
  <c r="C43" i="128"/>
  <c r="CB44" i="128"/>
  <c r="BX58" i="128" s="1"/>
  <c r="C44" i="128"/>
  <c r="C46" i="128"/>
  <c r="C47" i="128"/>
  <c r="BX47" i="127"/>
  <c r="CB47" i="127" s="1"/>
  <c r="CB45" i="127"/>
  <c r="CB46" i="127"/>
  <c r="BX44" i="127"/>
  <c r="C45" i="127" s="1"/>
  <c r="CB43" i="127"/>
  <c r="T47" i="125"/>
  <c r="T44" i="125"/>
  <c r="BS43" i="125"/>
  <c r="Z47" i="125"/>
  <c r="BX47" i="125" s="1"/>
  <c r="CB47" i="125" s="1"/>
  <c r="AV43" i="125"/>
  <c r="BS45" i="125"/>
  <c r="T45" i="125"/>
  <c r="BS46" i="125"/>
  <c r="BS47" i="125"/>
  <c r="AK46" i="125"/>
  <c r="BS44" i="125"/>
  <c r="Z44" i="125"/>
  <c r="Z46" i="125"/>
  <c r="AV44" i="125"/>
  <c r="AV47" i="125"/>
  <c r="AK43" i="125"/>
  <c r="Z45" i="125"/>
  <c r="AK45" i="125"/>
  <c r="AV46" i="125"/>
  <c r="Z43" i="125"/>
  <c r="BX43" i="125" s="1"/>
  <c r="AK44" i="125"/>
  <c r="AV45" i="125"/>
  <c r="T46" i="125"/>
  <c r="T43" i="125"/>
  <c r="H44" i="123"/>
  <c r="BN38" i="123"/>
  <c r="BG38" i="123"/>
  <c r="H38" i="123"/>
  <c r="BN37" i="123"/>
  <c r="BG37" i="123"/>
  <c r="H37" i="123"/>
  <c r="BN36" i="123"/>
  <c r="BG36" i="123"/>
  <c r="H36" i="123"/>
  <c r="BN35" i="123"/>
  <c r="BG35" i="123"/>
  <c r="H35" i="123"/>
  <c r="H34" i="123"/>
  <c r="CI28" i="123"/>
  <c r="CH28" i="123"/>
  <c r="CG28" i="123"/>
  <c r="CF28" i="123"/>
  <c r="BB28" i="123"/>
  <c r="AJ28" i="123"/>
  <c r="M28" i="123"/>
  <c r="CI27" i="123"/>
  <c r="CH27" i="123"/>
  <c r="CG27" i="123"/>
  <c r="CF27" i="123"/>
  <c r="BB27" i="123"/>
  <c r="AJ27" i="123"/>
  <c r="M27" i="123"/>
  <c r="CI26" i="123"/>
  <c r="CH26" i="123"/>
  <c r="CG26" i="123"/>
  <c r="CF26" i="123"/>
  <c r="BB26" i="123"/>
  <c r="AJ26" i="123"/>
  <c r="M26" i="123"/>
  <c r="CI25" i="123"/>
  <c r="CH25" i="123"/>
  <c r="CG25" i="123"/>
  <c r="CF25" i="123"/>
  <c r="BB25" i="123"/>
  <c r="AJ25" i="123"/>
  <c r="M25" i="123"/>
  <c r="CI24" i="123"/>
  <c r="CH24" i="123"/>
  <c r="CG24" i="123"/>
  <c r="CF24" i="123"/>
  <c r="BB24" i="123"/>
  <c r="AJ24" i="123"/>
  <c r="M24" i="123"/>
  <c r="CI23" i="123"/>
  <c r="CH23" i="123"/>
  <c r="CG23" i="123"/>
  <c r="CF23" i="123"/>
  <c r="BB23" i="123"/>
  <c r="AJ23" i="123"/>
  <c r="M23" i="123"/>
  <c r="CI21" i="123"/>
  <c r="CH21" i="123"/>
  <c r="CG21" i="123"/>
  <c r="CF21" i="123"/>
  <c r="BB21" i="123"/>
  <c r="AJ21" i="123"/>
  <c r="M21" i="123"/>
  <c r="CI20" i="123"/>
  <c r="CH20" i="123"/>
  <c r="CG20" i="123"/>
  <c r="CF20" i="123"/>
  <c r="BB20" i="123"/>
  <c r="AJ20" i="123"/>
  <c r="M20" i="123"/>
  <c r="CI19" i="123"/>
  <c r="CH19" i="123"/>
  <c r="CG19" i="123"/>
  <c r="CF19" i="123"/>
  <c r="BB19" i="123"/>
  <c r="AJ19" i="123"/>
  <c r="S19" i="123"/>
  <c r="S21" i="123" s="1"/>
  <c r="S24" i="123" s="1"/>
  <c r="S26" i="123" s="1"/>
  <c r="S28" i="123" s="1"/>
  <c r="M19" i="123"/>
  <c r="CI18" i="123"/>
  <c r="CH18" i="123"/>
  <c r="CG18" i="123"/>
  <c r="CF18" i="123"/>
  <c r="BB18" i="123"/>
  <c r="AJ18" i="123"/>
  <c r="S18" i="123"/>
  <c r="S20" i="123" s="1"/>
  <c r="S23" i="123" s="1"/>
  <c r="S25" i="123" s="1"/>
  <c r="S27" i="123" s="1"/>
  <c r="M18" i="123"/>
  <c r="CI17" i="123"/>
  <c r="CH17" i="123"/>
  <c r="CG17" i="123"/>
  <c r="CF17" i="123"/>
  <c r="BB17" i="123"/>
  <c r="AJ17" i="123"/>
  <c r="M17" i="123"/>
  <c r="H17" i="123"/>
  <c r="H18" i="123" s="1"/>
  <c r="H19" i="123" s="1"/>
  <c r="H20" i="123" s="1"/>
  <c r="H21" i="123" s="1"/>
  <c r="H23" i="123" s="1"/>
  <c r="H24" i="123" s="1"/>
  <c r="H25" i="123" s="1"/>
  <c r="H26" i="123" s="1"/>
  <c r="H27" i="123" s="1"/>
  <c r="H28" i="123" s="1"/>
  <c r="CI16" i="123"/>
  <c r="CH16" i="123"/>
  <c r="CG16" i="123"/>
  <c r="CF16" i="123"/>
  <c r="BB16" i="123"/>
  <c r="AJ16" i="123"/>
  <c r="C8" i="123"/>
  <c r="C7" i="123"/>
  <c r="C55" i="128" l="1"/>
  <c r="H55" i="128"/>
  <c r="Z58" i="128"/>
  <c r="AK56" i="128"/>
  <c r="AV54" i="128"/>
  <c r="H56" i="128"/>
  <c r="BN57" i="128"/>
  <c r="AK55" i="128"/>
  <c r="C57" i="128"/>
  <c r="BG58" i="128"/>
  <c r="AV55" i="128"/>
  <c r="H57" i="128"/>
  <c r="BN58" i="128"/>
  <c r="T55" i="128"/>
  <c r="BS56" i="128"/>
  <c r="AK58" i="128"/>
  <c r="BX54" i="128"/>
  <c r="AV56" i="128"/>
  <c r="H58" i="128"/>
  <c r="BG56" i="128"/>
  <c r="BS54" i="128"/>
  <c r="T54" i="128"/>
  <c r="BS55" i="128"/>
  <c r="AK57" i="128"/>
  <c r="Z54" i="128"/>
  <c r="BX55" i="128"/>
  <c r="AV57" i="128"/>
  <c r="C54" i="128"/>
  <c r="BG55" i="128"/>
  <c r="T57" i="128"/>
  <c r="BS58" i="128"/>
  <c r="Z55" i="128"/>
  <c r="BX56" i="128"/>
  <c r="AV58" i="128"/>
  <c r="T58" i="128"/>
  <c r="BN56" i="128"/>
  <c r="C58" i="128"/>
  <c r="BG54" i="128"/>
  <c r="T56" i="128"/>
  <c r="BS57" i="128"/>
  <c r="BN54" i="128"/>
  <c r="Z56" i="128"/>
  <c r="BX57" i="128"/>
  <c r="AK54" i="128"/>
  <c r="C56" i="128"/>
  <c r="BG57" i="128"/>
  <c r="H54" i="128"/>
  <c r="BN55" i="128"/>
  <c r="Z57" i="128"/>
  <c r="C46" i="127"/>
  <c r="C43" i="127"/>
  <c r="CB44" i="127"/>
  <c r="BX58" i="127" s="1"/>
  <c r="C44" i="127"/>
  <c r="C47" i="127"/>
  <c r="BX46" i="125"/>
  <c r="CB46" i="125" s="1"/>
  <c r="BX45" i="125"/>
  <c r="CB45" i="125" s="1"/>
  <c r="BX44" i="125"/>
  <c r="C44" i="125" s="1"/>
  <c r="C47" i="125"/>
  <c r="CB43" i="125"/>
  <c r="BS35" i="123"/>
  <c r="AK35" i="123"/>
  <c r="AK37" i="123"/>
  <c r="BS37" i="123"/>
  <c r="Z36" i="123"/>
  <c r="BS38" i="123"/>
  <c r="Z38" i="123"/>
  <c r="T37" i="123"/>
  <c r="AV38" i="123"/>
  <c r="T35" i="123"/>
  <c r="AV36" i="123"/>
  <c r="BS36" i="123"/>
  <c r="AV35" i="123"/>
  <c r="T36" i="123"/>
  <c r="Z37" i="123"/>
  <c r="BX37" i="123" s="1"/>
  <c r="AK38" i="123"/>
  <c r="Z35" i="123"/>
  <c r="AK36" i="123"/>
  <c r="AV37" i="123"/>
  <c r="T38" i="123"/>
  <c r="H44" i="122"/>
  <c r="BN38" i="122"/>
  <c r="BG38" i="122"/>
  <c r="H38" i="122"/>
  <c r="BN37" i="122"/>
  <c r="BG37" i="122"/>
  <c r="H37" i="122"/>
  <c r="BN36" i="122"/>
  <c r="BG36" i="122"/>
  <c r="H36" i="122"/>
  <c r="BN35" i="122"/>
  <c r="BG35" i="122"/>
  <c r="H35" i="122"/>
  <c r="H34" i="122"/>
  <c r="CI28" i="122"/>
  <c r="CH28" i="122"/>
  <c r="CG28" i="122"/>
  <c r="CF28" i="122"/>
  <c r="BB28" i="122"/>
  <c r="AJ28" i="122"/>
  <c r="M28" i="122"/>
  <c r="CI27" i="122"/>
  <c r="CH27" i="122"/>
  <c r="CG27" i="122"/>
  <c r="CF27" i="122"/>
  <c r="BB27" i="122"/>
  <c r="AJ27" i="122"/>
  <c r="M27" i="122"/>
  <c r="CI26" i="122"/>
  <c r="CH26" i="122"/>
  <c r="CG26" i="122"/>
  <c r="CF26" i="122"/>
  <c r="BB26" i="122"/>
  <c r="AJ26" i="122"/>
  <c r="M26" i="122"/>
  <c r="CI25" i="122"/>
  <c r="CH25" i="122"/>
  <c r="CG25" i="122"/>
  <c r="CF25" i="122"/>
  <c r="BB25" i="122"/>
  <c r="AJ25" i="122"/>
  <c r="M25" i="122"/>
  <c r="CI24" i="122"/>
  <c r="CH24" i="122"/>
  <c r="CG24" i="122"/>
  <c r="CF24" i="122"/>
  <c r="BB24" i="122"/>
  <c r="AJ24" i="122"/>
  <c r="M24" i="122"/>
  <c r="CI23" i="122"/>
  <c r="CH23" i="122"/>
  <c r="CG23" i="122"/>
  <c r="CF23" i="122"/>
  <c r="BB23" i="122"/>
  <c r="AJ23" i="122"/>
  <c r="M23" i="122"/>
  <c r="CI21" i="122"/>
  <c r="CH21" i="122"/>
  <c r="CG21" i="122"/>
  <c r="CF21" i="122"/>
  <c r="BB21" i="122"/>
  <c r="AJ21" i="122"/>
  <c r="M21" i="122"/>
  <c r="CI20" i="122"/>
  <c r="CH20" i="122"/>
  <c r="CG20" i="122"/>
  <c r="CF20" i="122"/>
  <c r="BB20" i="122"/>
  <c r="AJ20" i="122"/>
  <c r="M20" i="122"/>
  <c r="CI19" i="122"/>
  <c r="CH19" i="122"/>
  <c r="CG19" i="122"/>
  <c r="CF19" i="122"/>
  <c r="BB19" i="122"/>
  <c r="AJ19" i="122"/>
  <c r="S19" i="122"/>
  <c r="S21" i="122" s="1"/>
  <c r="S24" i="122" s="1"/>
  <c r="S26" i="122" s="1"/>
  <c r="S28" i="122" s="1"/>
  <c r="M19" i="122"/>
  <c r="CI18" i="122"/>
  <c r="CH18" i="122"/>
  <c r="CG18" i="122"/>
  <c r="CF18" i="122"/>
  <c r="BB18" i="122"/>
  <c r="AJ18" i="122"/>
  <c r="S18" i="122"/>
  <c r="S20" i="122" s="1"/>
  <c r="S23" i="122" s="1"/>
  <c r="S25" i="122" s="1"/>
  <c r="S27" i="122" s="1"/>
  <c r="M18" i="122"/>
  <c r="CI17" i="122"/>
  <c r="CH17" i="122"/>
  <c r="CG17" i="122"/>
  <c r="CF17" i="122"/>
  <c r="BB17" i="122"/>
  <c r="AJ17" i="122"/>
  <c r="M17" i="122"/>
  <c r="H17" i="122"/>
  <c r="H18" i="122" s="1"/>
  <c r="H19" i="122" s="1"/>
  <c r="H20" i="122" s="1"/>
  <c r="H21" i="122" s="1"/>
  <c r="H23" i="122" s="1"/>
  <c r="H24" i="122" s="1"/>
  <c r="H25" i="122" s="1"/>
  <c r="H26" i="122" s="1"/>
  <c r="H27" i="122" s="1"/>
  <c r="H28" i="122" s="1"/>
  <c r="CI16" i="122"/>
  <c r="CH16" i="122"/>
  <c r="CG16" i="122"/>
  <c r="CF16" i="122"/>
  <c r="BB16" i="122"/>
  <c r="AJ16" i="122"/>
  <c r="C8" i="122"/>
  <c r="C7" i="122"/>
  <c r="C58" i="127" l="1"/>
  <c r="C55" i="127"/>
  <c r="H55" i="127"/>
  <c r="BG54" i="127"/>
  <c r="AK56" i="127"/>
  <c r="T56" i="127"/>
  <c r="BN56" i="127"/>
  <c r="AV54" i="127"/>
  <c r="BG56" i="127"/>
  <c r="Z58" i="127"/>
  <c r="H56" i="127"/>
  <c r="T58" i="127"/>
  <c r="BS54" i="127"/>
  <c r="BN57" i="127"/>
  <c r="AK55" i="127"/>
  <c r="C57" i="127"/>
  <c r="BG58" i="127"/>
  <c r="AV55" i="127"/>
  <c r="H57" i="127"/>
  <c r="BN58" i="127"/>
  <c r="T55" i="127"/>
  <c r="BS56" i="127"/>
  <c r="AK58" i="127"/>
  <c r="BX54" i="127"/>
  <c r="AV56" i="127"/>
  <c r="H58" i="127"/>
  <c r="T54" i="127"/>
  <c r="BS55" i="127"/>
  <c r="AK57" i="127"/>
  <c r="Z54" i="127"/>
  <c r="BX55" i="127"/>
  <c r="AV57" i="127"/>
  <c r="C54" i="127"/>
  <c r="BG55" i="127"/>
  <c r="T57" i="127"/>
  <c r="BS58" i="127"/>
  <c r="Z55" i="127"/>
  <c r="BX56" i="127"/>
  <c r="AV58" i="127"/>
  <c r="BS57" i="127"/>
  <c r="BN54" i="127"/>
  <c r="Z56" i="127"/>
  <c r="BX57" i="127"/>
  <c r="AK54" i="127"/>
  <c r="C56" i="127"/>
  <c r="BG57" i="127"/>
  <c r="H54" i="127"/>
  <c r="BN55" i="127"/>
  <c r="Z57" i="127"/>
  <c r="C46" i="125"/>
  <c r="C45" i="125"/>
  <c r="CB44" i="125"/>
  <c r="AV58" i="125" s="1"/>
  <c r="C43" i="125"/>
  <c r="C57" i="125" s="1"/>
  <c r="BX36" i="123"/>
  <c r="CB36" i="123" s="1"/>
  <c r="BX35" i="123"/>
  <c r="CB35" i="123" s="1"/>
  <c r="BX38" i="123"/>
  <c r="CB38" i="123" s="1"/>
  <c r="CB37" i="123"/>
  <c r="Z38" i="122"/>
  <c r="AK37" i="122"/>
  <c r="AK35" i="122"/>
  <c r="BS38" i="122"/>
  <c r="BS37" i="122"/>
  <c r="Z36" i="122"/>
  <c r="T37" i="122"/>
  <c r="AV38" i="122"/>
  <c r="T35" i="122"/>
  <c r="AV36" i="122"/>
  <c r="BS35" i="122"/>
  <c r="BS36" i="122"/>
  <c r="AV35" i="122"/>
  <c r="T36" i="122"/>
  <c r="Z37" i="122"/>
  <c r="AK38" i="122"/>
  <c r="BX38" i="122" s="1"/>
  <c r="Z35" i="122"/>
  <c r="AK36" i="122"/>
  <c r="BX36" i="122" s="1"/>
  <c r="AV37" i="122"/>
  <c r="T38" i="122"/>
  <c r="S25" i="121"/>
  <c r="S27" i="121" s="1"/>
  <c r="S19" i="121"/>
  <c r="S21" i="121" s="1"/>
  <c r="S24" i="121" s="1"/>
  <c r="S26" i="121" s="1"/>
  <c r="S28" i="121" s="1"/>
  <c r="S18" i="121"/>
  <c r="S20" i="121" s="1"/>
  <c r="S23" i="121" s="1"/>
  <c r="H44" i="121"/>
  <c r="BN38" i="121"/>
  <c r="BG38" i="121"/>
  <c r="H38" i="121"/>
  <c r="BN37" i="121"/>
  <c r="BG37" i="121"/>
  <c r="H37" i="121"/>
  <c r="BN36" i="121"/>
  <c r="BG36" i="121"/>
  <c r="H36" i="121"/>
  <c r="BN35" i="121"/>
  <c r="BG35" i="121"/>
  <c r="H35" i="121"/>
  <c r="H34" i="121"/>
  <c r="CI28" i="121"/>
  <c r="CH28" i="121"/>
  <c r="CG28" i="121"/>
  <c r="CF28" i="121"/>
  <c r="BB28" i="121"/>
  <c r="AJ28" i="121"/>
  <c r="M28" i="121"/>
  <c r="CI27" i="121"/>
  <c r="CH27" i="121"/>
  <c r="CG27" i="121"/>
  <c r="CF27" i="121"/>
  <c r="BB27" i="121"/>
  <c r="AJ27" i="121"/>
  <c r="M27" i="121"/>
  <c r="CI26" i="121"/>
  <c r="CH26" i="121"/>
  <c r="CG26" i="121"/>
  <c r="CF26" i="121"/>
  <c r="BB26" i="121"/>
  <c r="AJ26" i="121"/>
  <c r="M26" i="121"/>
  <c r="CI25" i="121"/>
  <c r="CH25" i="121"/>
  <c r="CG25" i="121"/>
  <c r="CF25" i="121"/>
  <c r="BB25" i="121"/>
  <c r="AJ25" i="121"/>
  <c r="M25" i="121"/>
  <c r="CI24" i="121"/>
  <c r="CH24" i="121"/>
  <c r="CG24" i="121"/>
  <c r="CF24" i="121"/>
  <c r="BB24" i="121"/>
  <c r="AJ24" i="121"/>
  <c r="M24" i="121"/>
  <c r="CI23" i="121"/>
  <c r="CH23" i="121"/>
  <c r="CG23" i="121"/>
  <c r="CF23" i="121"/>
  <c r="BB23" i="121"/>
  <c r="AJ23" i="121"/>
  <c r="M23" i="121"/>
  <c r="CI21" i="121"/>
  <c r="CH21" i="121"/>
  <c r="CG21" i="121"/>
  <c r="CF21" i="121"/>
  <c r="BB21" i="121"/>
  <c r="AJ21" i="121"/>
  <c r="M21" i="121"/>
  <c r="CI20" i="121"/>
  <c r="CH20" i="121"/>
  <c r="CG20" i="121"/>
  <c r="CF20" i="121"/>
  <c r="BB20" i="121"/>
  <c r="AJ20" i="121"/>
  <c r="M20" i="121"/>
  <c r="CI19" i="121"/>
  <c r="CH19" i="121"/>
  <c r="CG19" i="121"/>
  <c r="CF19" i="121"/>
  <c r="BB19" i="121"/>
  <c r="AJ19" i="121"/>
  <c r="M19" i="121"/>
  <c r="CI18" i="121"/>
  <c r="CH18" i="121"/>
  <c r="CG18" i="121"/>
  <c r="CF18" i="121"/>
  <c r="BB18" i="121"/>
  <c r="AJ18" i="121"/>
  <c r="M18" i="121"/>
  <c r="CI17" i="121"/>
  <c r="CH17" i="121"/>
  <c r="CG17" i="121"/>
  <c r="CF17" i="121"/>
  <c r="BB17" i="121"/>
  <c r="AJ17" i="121"/>
  <c r="M17" i="121"/>
  <c r="H17" i="121"/>
  <c r="H18" i="121" s="1"/>
  <c r="H19" i="121" s="1"/>
  <c r="H20" i="121" s="1"/>
  <c r="H21" i="121" s="1"/>
  <c r="H23" i="121" s="1"/>
  <c r="H24" i="121" s="1"/>
  <c r="H25" i="121" s="1"/>
  <c r="H26" i="121" s="1"/>
  <c r="H27" i="121" s="1"/>
  <c r="H28" i="121" s="1"/>
  <c r="CI16" i="121"/>
  <c r="CH16" i="121"/>
  <c r="CG16" i="121"/>
  <c r="CF16" i="121"/>
  <c r="BB16" i="121"/>
  <c r="AJ16" i="121"/>
  <c r="C8" i="121"/>
  <c r="C7" i="121"/>
  <c r="AK55" i="125" l="1"/>
  <c r="AV57" i="125"/>
  <c r="C54" i="125"/>
  <c r="BS57" i="125"/>
  <c r="BG55" i="125"/>
  <c r="BX55" i="125"/>
  <c r="AK58" i="125"/>
  <c r="T58" i="125"/>
  <c r="BX57" i="125"/>
  <c r="AK56" i="125"/>
  <c r="BX54" i="125"/>
  <c r="AV54" i="125"/>
  <c r="T54" i="125"/>
  <c r="H55" i="125"/>
  <c r="BG56" i="125"/>
  <c r="C58" i="125"/>
  <c r="AV56" i="125"/>
  <c r="BS55" i="125"/>
  <c r="Z54" i="125"/>
  <c r="Z56" i="125"/>
  <c r="Z58" i="125"/>
  <c r="BS54" i="125"/>
  <c r="BS56" i="125"/>
  <c r="BS58" i="125"/>
  <c r="BN55" i="125"/>
  <c r="BN57" i="125"/>
  <c r="Z57" i="125"/>
  <c r="AK57" i="125"/>
  <c r="BN54" i="125"/>
  <c r="BN56" i="125"/>
  <c r="C55" i="125"/>
  <c r="T55" i="125"/>
  <c r="T57" i="125"/>
  <c r="H54" i="125"/>
  <c r="H56" i="125"/>
  <c r="H58" i="125"/>
  <c r="BX58" i="125"/>
  <c r="T56" i="125"/>
  <c r="BG58" i="125"/>
  <c r="AV55" i="125"/>
  <c r="H57" i="125"/>
  <c r="BN58" i="125"/>
  <c r="AK54" i="125"/>
  <c r="C56" i="125"/>
  <c r="BG57" i="125"/>
  <c r="BG54" i="125"/>
  <c r="Z55" i="125"/>
  <c r="BX56" i="125"/>
  <c r="C35" i="123"/>
  <c r="C36" i="123"/>
  <c r="C37" i="123"/>
  <c r="C47" i="123" s="1"/>
  <c r="C38" i="123"/>
  <c r="C46" i="123" s="1"/>
  <c r="BX48" i="123"/>
  <c r="AV48" i="123"/>
  <c r="H48" i="123"/>
  <c r="BN47" i="123"/>
  <c r="Z47" i="123"/>
  <c r="BX46" i="123"/>
  <c r="AV46" i="123"/>
  <c r="H46" i="123"/>
  <c r="BN45" i="123"/>
  <c r="Z45" i="123"/>
  <c r="BS48" i="123"/>
  <c r="AK48" i="123"/>
  <c r="BG47" i="123"/>
  <c r="T47" i="123"/>
  <c r="BS46" i="123"/>
  <c r="AK46" i="123"/>
  <c r="BG45" i="123"/>
  <c r="T45" i="123"/>
  <c r="BN48" i="123"/>
  <c r="Z48" i="123"/>
  <c r="BX47" i="123"/>
  <c r="AV47" i="123"/>
  <c r="H47" i="123"/>
  <c r="BN46" i="123"/>
  <c r="Z46" i="123"/>
  <c r="BX45" i="123"/>
  <c r="AV45" i="123"/>
  <c r="H45" i="123"/>
  <c r="BG48" i="123"/>
  <c r="T48" i="123"/>
  <c r="BS47" i="123"/>
  <c r="AK47" i="123"/>
  <c r="BG46" i="123"/>
  <c r="T46" i="123"/>
  <c r="BS45" i="123"/>
  <c r="AK45" i="123"/>
  <c r="BX37" i="122"/>
  <c r="C36" i="122" s="1"/>
  <c r="BX35" i="122"/>
  <c r="CB35" i="122" s="1"/>
  <c r="CB36" i="122"/>
  <c r="CB38" i="122"/>
  <c r="C38" i="122"/>
  <c r="C37" i="122"/>
  <c r="Z36" i="121"/>
  <c r="AK37" i="121"/>
  <c r="BS37" i="121"/>
  <c r="BS36" i="121"/>
  <c r="Z38" i="121"/>
  <c r="BS38" i="121"/>
  <c r="T35" i="121"/>
  <c r="T37" i="121"/>
  <c r="BS35" i="121"/>
  <c r="AV36" i="121"/>
  <c r="AV38" i="121"/>
  <c r="AK35" i="121"/>
  <c r="AV35" i="121"/>
  <c r="T36" i="121"/>
  <c r="Z37" i="121"/>
  <c r="AK38" i="121"/>
  <c r="Z35" i="121"/>
  <c r="AK36" i="121"/>
  <c r="BX36" i="121" s="1"/>
  <c r="AV37" i="121"/>
  <c r="T38" i="121"/>
  <c r="C48" i="123" l="1"/>
  <c r="C45" i="123"/>
  <c r="CB37" i="122"/>
  <c r="AV48" i="122" s="1"/>
  <c r="C35" i="122"/>
  <c r="C47" i="122" s="1"/>
  <c r="BX48" i="122"/>
  <c r="H48" i="122"/>
  <c r="BN47" i="122"/>
  <c r="Z47" i="122"/>
  <c r="AV46" i="122"/>
  <c r="H46" i="122"/>
  <c r="BN45" i="122"/>
  <c r="BS48" i="122"/>
  <c r="AK48" i="122"/>
  <c r="C48" i="122"/>
  <c r="T47" i="122"/>
  <c r="BS46" i="122"/>
  <c r="AK46" i="122"/>
  <c r="BG45" i="122"/>
  <c r="T45" i="122"/>
  <c r="BN48" i="122"/>
  <c r="BX47" i="122"/>
  <c r="AV47" i="122"/>
  <c r="H47" i="122"/>
  <c r="Z46" i="122"/>
  <c r="BX45" i="122"/>
  <c r="AV45" i="122"/>
  <c r="BG48" i="122"/>
  <c r="T48" i="122"/>
  <c r="BS47" i="122"/>
  <c r="BG46" i="122"/>
  <c r="T46" i="122"/>
  <c r="AK45" i="122"/>
  <c r="C45" i="122"/>
  <c r="BX37" i="121"/>
  <c r="BX38" i="121"/>
  <c r="CB38" i="121" s="1"/>
  <c r="BX35" i="121"/>
  <c r="C35" i="121" s="1"/>
  <c r="CB36" i="121"/>
  <c r="CB37" i="121"/>
  <c r="BS45" i="122" l="1"/>
  <c r="AK47" i="122"/>
  <c r="H45" i="122"/>
  <c r="BN46" i="122"/>
  <c r="Z48" i="122"/>
  <c r="C46" i="122"/>
  <c r="BG47" i="122"/>
  <c r="Z45" i="122"/>
  <c r="BX46" i="122"/>
  <c r="CB35" i="121"/>
  <c r="C37" i="121"/>
  <c r="C36" i="121"/>
  <c r="C38" i="121"/>
  <c r="C47" i="121" s="1"/>
  <c r="BX48" i="121"/>
  <c r="AV48" i="121"/>
  <c r="H48" i="121"/>
  <c r="BN47" i="121"/>
  <c r="Z47" i="121"/>
  <c r="BX46" i="121"/>
  <c r="AV46" i="121"/>
  <c r="H46" i="121"/>
  <c r="BN45" i="121"/>
  <c r="Z45" i="121"/>
  <c r="BS48" i="121"/>
  <c r="AK48" i="121"/>
  <c r="BG47" i="121"/>
  <c r="T47" i="121"/>
  <c r="BS46" i="121"/>
  <c r="AK46" i="121"/>
  <c r="BG45" i="121"/>
  <c r="T45" i="121"/>
  <c r="BN48" i="121"/>
  <c r="Z48" i="121"/>
  <c r="BX47" i="121"/>
  <c r="AV47" i="121"/>
  <c r="H47" i="121"/>
  <c r="BN46" i="121"/>
  <c r="Z46" i="121"/>
  <c r="BX45" i="121"/>
  <c r="AV45" i="121"/>
  <c r="H45" i="121"/>
  <c r="BG48" i="121"/>
  <c r="T48" i="121"/>
  <c r="BS47" i="121"/>
  <c r="AK47" i="121"/>
  <c r="BG46" i="121"/>
  <c r="T46" i="121"/>
  <c r="BS45" i="121"/>
  <c r="AK45" i="121"/>
  <c r="C48" i="121" l="1"/>
  <c r="C46" i="121"/>
  <c r="C45" i="121"/>
  <c r="H53" i="120"/>
  <c r="BN47" i="120"/>
  <c r="BG47" i="120"/>
  <c r="H47" i="120"/>
  <c r="BN46" i="120"/>
  <c r="BG46" i="120"/>
  <c r="H46" i="120"/>
  <c r="BN45" i="120"/>
  <c r="BG45" i="120"/>
  <c r="H45" i="120"/>
  <c r="BN44" i="120"/>
  <c r="BG44" i="120"/>
  <c r="H44" i="120"/>
  <c r="BN43" i="120"/>
  <c r="BG43" i="120"/>
  <c r="H43" i="120"/>
  <c r="H42" i="120"/>
  <c r="CI36" i="120"/>
  <c r="CH36" i="120"/>
  <c r="CG36" i="120"/>
  <c r="CF36" i="120"/>
  <c r="BB36" i="120"/>
  <c r="AJ36" i="120"/>
  <c r="Y36" i="120"/>
  <c r="M36" i="120"/>
  <c r="CI35" i="120"/>
  <c r="CH35" i="120"/>
  <c r="CG35" i="120"/>
  <c r="CF35" i="120"/>
  <c r="BB35" i="120"/>
  <c r="AJ35" i="120"/>
  <c r="Y35" i="120"/>
  <c r="M35" i="120"/>
  <c r="CI34" i="120"/>
  <c r="CH34" i="120"/>
  <c r="CG34" i="120"/>
  <c r="CF34" i="120"/>
  <c r="BB34" i="120"/>
  <c r="AJ34" i="120"/>
  <c r="Y34" i="120"/>
  <c r="M34" i="120"/>
  <c r="CI33" i="120"/>
  <c r="CH33" i="120"/>
  <c r="CG33" i="120"/>
  <c r="CF33" i="120"/>
  <c r="BB33" i="120"/>
  <c r="AJ33" i="120"/>
  <c r="Y33" i="120"/>
  <c r="M33" i="120"/>
  <c r="CI32" i="120"/>
  <c r="CH32" i="120"/>
  <c r="CG32" i="120"/>
  <c r="CF32" i="120"/>
  <c r="BB32" i="120"/>
  <c r="AJ32" i="120"/>
  <c r="Y32" i="120"/>
  <c r="M32" i="120"/>
  <c r="CI31" i="120"/>
  <c r="CH31" i="120"/>
  <c r="CG31" i="120"/>
  <c r="CF31" i="120"/>
  <c r="BB31" i="120"/>
  <c r="AJ31" i="120"/>
  <c r="Y31" i="120"/>
  <c r="M31" i="120"/>
  <c r="CI30" i="120"/>
  <c r="CH30" i="120"/>
  <c r="CG30" i="120"/>
  <c r="CF30" i="120"/>
  <c r="BB30" i="120"/>
  <c r="AJ30" i="120"/>
  <c r="Y30" i="120"/>
  <c r="M30" i="120"/>
  <c r="CI29" i="120"/>
  <c r="CH29" i="120"/>
  <c r="CG29" i="120"/>
  <c r="CF29" i="120"/>
  <c r="BB29" i="120"/>
  <c r="AJ29" i="120"/>
  <c r="Y29" i="120"/>
  <c r="M29" i="120"/>
  <c r="CI28" i="120"/>
  <c r="CH28" i="120"/>
  <c r="CG28" i="120"/>
  <c r="CF28" i="120"/>
  <c r="BB28" i="120"/>
  <c r="AJ28" i="120"/>
  <c r="Y28" i="120"/>
  <c r="M28" i="120"/>
  <c r="CI27" i="120"/>
  <c r="CH27" i="120"/>
  <c r="CG27" i="120"/>
  <c r="CF27" i="120"/>
  <c r="BB27" i="120"/>
  <c r="AJ27" i="120"/>
  <c r="Y27" i="120"/>
  <c r="M27" i="120"/>
  <c r="CI25" i="120"/>
  <c r="CH25" i="120"/>
  <c r="CG25" i="120"/>
  <c r="CF25" i="120"/>
  <c r="BB25" i="120"/>
  <c r="AJ25" i="120"/>
  <c r="Y25" i="120"/>
  <c r="M25" i="120"/>
  <c r="CI24" i="120"/>
  <c r="CH24" i="120"/>
  <c r="CG24" i="120"/>
  <c r="CF24" i="120"/>
  <c r="BB24" i="120"/>
  <c r="AJ24" i="120"/>
  <c r="Y24" i="120"/>
  <c r="M24" i="120"/>
  <c r="CI23" i="120"/>
  <c r="CH23" i="120"/>
  <c r="CG23" i="120"/>
  <c r="CF23" i="120"/>
  <c r="BB23" i="120"/>
  <c r="AJ23" i="120"/>
  <c r="Y23" i="120"/>
  <c r="M23" i="120"/>
  <c r="CI22" i="120"/>
  <c r="CH22" i="120"/>
  <c r="CG22" i="120"/>
  <c r="CF22" i="120"/>
  <c r="BB22" i="120"/>
  <c r="AJ22" i="120"/>
  <c r="Y22" i="120"/>
  <c r="M22" i="120"/>
  <c r="CI21" i="120"/>
  <c r="CH21" i="120"/>
  <c r="CG21" i="120"/>
  <c r="CF21" i="120"/>
  <c r="BB21" i="120"/>
  <c r="AJ21" i="120"/>
  <c r="Y21" i="120"/>
  <c r="M21" i="120"/>
  <c r="CI20" i="120"/>
  <c r="CH20" i="120"/>
  <c r="CG20" i="120"/>
  <c r="CF20" i="120"/>
  <c r="BB20" i="120"/>
  <c r="AJ20" i="120"/>
  <c r="Y20" i="120"/>
  <c r="M20" i="120"/>
  <c r="CI19" i="120"/>
  <c r="CH19" i="120"/>
  <c r="CG19" i="120"/>
  <c r="CF19" i="120"/>
  <c r="BB19" i="120"/>
  <c r="AJ19" i="120"/>
  <c r="Y19" i="120"/>
  <c r="M19" i="120"/>
  <c r="CI18" i="120"/>
  <c r="CH18" i="120"/>
  <c r="AK47" i="120" s="1"/>
  <c r="CG18" i="120"/>
  <c r="CF18" i="120"/>
  <c r="BB18" i="120"/>
  <c r="AJ18" i="120"/>
  <c r="Y18" i="120"/>
  <c r="S18" i="120"/>
  <c r="S20" i="120" s="1"/>
  <c r="S22" i="120" s="1"/>
  <c r="S24" i="120" s="1"/>
  <c r="S27" i="120" s="1"/>
  <c r="S29" i="120" s="1"/>
  <c r="S31" i="120" s="1"/>
  <c r="S33" i="120" s="1"/>
  <c r="S35" i="120" s="1"/>
  <c r="M18" i="120"/>
  <c r="CI17" i="120"/>
  <c r="CH17" i="120"/>
  <c r="CG17" i="120"/>
  <c r="CF17" i="120"/>
  <c r="BB17" i="120"/>
  <c r="AJ17" i="120"/>
  <c r="S17" i="120"/>
  <c r="S19" i="120" s="1"/>
  <c r="S21" i="120" s="1"/>
  <c r="S23" i="120" s="1"/>
  <c r="S25" i="120" s="1"/>
  <c r="S28" i="120" s="1"/>
  <c r="S30" i="120" s="1"/>
  <c r="S32" i="120" s="1"/>
  <c r="S34" i="120" s="1"/>
  <c r="S36" i="120" s="1"/>
  <c r="M17" i="120"/>
  <c r="H17" i="120"/>
  <c r="H18" i="120" s="1"/>
  <c r="H19" i="120" s="1"/>
  <c r="H20" i="120" s="1"/>
  <c r="H21" i="120" s="1"/>
  <c r="H22" i="120" s="1"/>
  <c r="H23" i="120" s="1"/>
  <c r="H24" i="120" s="1"/>
  <c r="H25" i="120" s="1"/>
  <c r="H27" i="120" s="1"/>
  <c r="H28" i="120" s="1"/>
  <c r="H29" i="120" s="1"/>
  <c r="H30" i="120" s="1"/>
  <c r="H31" i="120" s="1"/>
  <c r="H32" i="120" s="1"/>
  <c r="H33" i="120" s="1"/>
  <c r="H34" i="120" s="1"/>
  <c r="H35" i="120" s="1"/>
  <c r="H36" i="120" s="1"/>
  <c r="CI16" i="120"/>
  <c r="CH16" i="120"/>
  <c r="CG16" i="120"/>
  <c r="CF16" i="120"/>
  <c r="BB16" i="120"/>
  <c r="AJ16" i="120"/>
  <c r="C8" i="120"/>
  <c r="C7" i="120"/>
  <c r="T45" i="120" l="1"/>
  <c r="AK46" i="120"/>
  <c r="BS46" i="120"/>
  <c r="T47" i="120"/>
  <c r="BS44" i="120"/>
  <c r="BS47" i="120"/>
  <c r="AV43" i="120"/>
  <c r="Z47" i="120"/>
  <c r="BX47" i="120" s="1"/>
  <c r="CB47" i="120" s="1"/>
  <c r="T44" i="120"/>
  <c r="BS45" i="120"/>
  <c r="Z46" i="120"/>
  <c r="AV44" i="120"/>
  <c r="AV47" i="120"/>
  <c r="AK43" i="120"/>
  <c r="Z45" i="120"/>
  <c r="BS43" i="120"/>
  <c r="T43" i="120"/>
  <c r="Z44" i="120"/>
  <c r="AK45" i="120"/>
  <c r="AV46" i="120"/>
  <c r="Z43" i="120"/>
  <c r="AK44" i="120"/>
  <c r="AV45" i="120"/>
  <c r="T46" i="120"/>
  <c r="H77" i="119"/>
  <c r="BN71" i="119"/>
  <c r="BG71" i="119"/>
  <c r="H71" i="119"/>
  <c r="BN70" i="119"/>
  <c r="BG70" i="119"/>
  <c r="H70" i="119"/>
  <c r="BN69" i="119"/>
  <c r="BG69" i="119"/>
  <c r="H69" i="119"/>
  <c r="BN68" i="119"/>
  <c r="BG68" i="119"/>
  <c r="H68" i="119"/>
  <c r="BN67" i="119"/>
  <c r="BG67" i="119"/>
  <c r="H67" i="119"/>
  <c r="BN66" i="119"/>
  <c r="BG66" i="119"/>
  <c r="H66" i="119"/>
  <c r="BN65" i="119"/>
  <c r="BG65" i="119"/>
  <c r="H65" i="119"/>
  <c r="H64" i="119"/>
  <c r="CJ58" i="119"/>
  <c r="CI58" i="119"/>
  <c r="CH58" i="119"/>
  <c r="CG58" i="119"/>
  <c r="BB58" i="119"/>
  <c r="AJ58" i="119"/>
  <c r="Y58" i="119"/>
  <c r="M58" i="119"/>
  <c r="CJ57" i="119"/>
  <c r="CI57" i="119"/>
  <c r="CH57" i="119"/>
  <c r="CG57" i="119"/>
  <c r="BB57" i="119"/>
  <c r="AJ57" i="119"/>
  <c r="Y57" i="119"/>
  <c r="M57" i="119"/>
  <c r="CJ56" i="119"/>
  <c r="CI56" i="119"/>
  <c r="CH56" i="119"/>
  <c r="CG56" i="119"/>
  <c r="BB56" i="119"/>
  <c r="AJ56" i="119"/>
  <c r="Y56" i="119"/>
  <c r="M56" i="119"/>
  <c r="CJ55" i="119"/>
  <c r="CI55" i="119"/>
  <c r="CH55" i="119"/>
  <c r="CG55" i="119"/>
  <c r="BB55" i="119"/>
  <c r="AJ55" i="119"/>
  <c r="Y55" i="119"/>
  <c r="M55" i="119"/>
  <c r="CJ54" i="119"/>
  <c r="CI54" i="119"/>
  <c r="CH54" i="119"/>
  <c r="CG54" i="119"/>
  <c r="BB54" i="119"/>
  <c r="AJ54" i="119"/>
  <c r="Y54" i="119"/>
  <c r="M54" i="119"/>
  <c r="CJ53" i="119"/>
  <c r="CI53" i="119"/>
  <c r="CH53" i="119"/>
  <c r="CG53" i="119"/>
  <c r="BB53" i="119"/>
  <c r="AJ53" i="119"/>
  <c r="Y53" i="119"/>
  <c r="M53" i="119"/>
  <c r="CJ52" i="119"/>
  <c r="CI52" i="119"/>
  <c r="CH52" i="119"/>
  <c r="CG52" i="119"/>
  <c r="BB52" i="119"/>
  <c r="AJ52" i="119"/>
  <c r="Y52" i="119"/>
  <c r="M52" i="119"/>
  <c r="CJ51" i="119"/>
  <c r="CI51" i="119"/>
  <c r="CH51" i="119"/>
  <c r="CG51" i="119"/>
  <c r="BB51" i="119"/>
  <c r="AJ51" i="119"/>
  <c r="Y51" i="119"/>
  <c r="M51" i="119"/>
  <c r="CJ50" i="119"/>
  <c r="CI50" i="119"/>
  <c r="CH50" i="119"/>
  <c r="CG50" i="119"/>
  <c r="BB50" i="119"/>
  <c r="AJ50" i="119"/>
  <c r="Y50" i="119"/>
  <c r="M50" i="119"/>
  <c r="CJ49" i="119"/>
  <c r="CI49" i="119"/>
  <c r="CH49" i="119"/>
  <c r="CG49" i="119"/>
  <c r="BB49" i="119"/>
  <c r="AJ49" i="119"/>
  <c r="Y49" i="119"/>
  <c r="M49" i="119"/>
  <c r="CJ48" i="119"/>
  <c r="CI48" i="119"/>
  <c r="CH48" i="119"/>
  <c r="CG48" i="119"/>
  <c r="BB48" i="119"/>
  <c r="AJ48" i="119"/>
  <c r="Y48" i="119"/>
  <c r="M48" i="119"/>
  <c r="CJ47" i="119"/>
  <c r="CI47" i="119"/>
  <c r="CH47" i="119"/>
  <c r="CG47" i="119"/>
  <c r="BB47" i="119"/>
  <c r="AJ47" i="119"/>
  <c r="Y47" i="119"/>
  <c r="M47" i="119"/>
  <c r="CJ46" i="119"/>
  <c r="CI46" i="119"/>
  <c r="CH46" i="119"/>
  <c r="CG46" i="119"/>
  <c r="BB46" i="119"/>
  <c r="AJ46" i="119"/>
  <c r="Y46" i="119"/>
  <c r="M46" i="119"/>
  <c r="CJ45" i="119"/>
  <c r="CI45" i="119"/>
  <c r="CH45" i="119"/>
  <c r="CG45" i="119"/>
  <c r="BB45" i="119"/>
  <c r="AJ45" i="119"/>
  <c r="Y45" i="119"/>
  <c r="M45" i="119"/>
  <c r="CJ44" i="119"/>
  <c r="CI44" i="119"/>
  <c r="CH44" i="119"/>
  <c r="CG44" i="119"/>
  <c r="BB44" i="119"/>
  <c r="AJ44" i="119"/>
  <c r="Y44" i="119"/>
  <c r="M44" i="119"/>
  <c r="CJ43" i="119"/>
  <c r="CI43" i="119"/>
  <c r="CH43" i="119"/>
  <c r="CG43" i="119"/>
  <c r="BB43" i="119"/>
  <c r="AJ43" i="119"/>
  <c r="Y43" i="119"/>
  <c r="M43" i="119"/>
  <c r="CJ42" i="119"/>
  <c r="CI42" i="119"/>
  <c r="CH42" i="119"/>
  <c r="CG42" i="119"/>
  <c r="BB42" i="119"/>
  <c r="AJ42" i="119"/>
  <c r="Y42" i="119"/>
  <c r="M42" i="119"/>
  <c r="CJ41" i="119"/>
  <c r="CI41" i="119"/>
  <c r="CH41" i="119"/>
  <c r="CG41" i="119"/>
  <c r="BB41" i="119"/>
  <c r="AJ41" i="119"/>
  <c r="Y41" i="119"/>
  <c r="M41" i="119"/>
  <c r="CJ40" i="119"/>
  <c r="CI40" i="119"/>
  <c r="CH40" i="119"/>
  <c r="CG40" i="119"/>
  <c r="BB40" i="119"/>
  <c r="AJ40" i="119"/>
  <c r="Y40" i="119"/>
  <c r="M40" i="119"/>
  <c r="CJ39" i="119"/>
  <c r="CI39" i="119"/>
  <c r="CH39" i="119"/>
  <c r="CG39" i="119"/>
  <c r="BB39" i="119"/>
  <c r="AJ39" i="119"/>
  <c r="Y39" i="119"/>
  <c r="M39" i="119"/>
  <c r="CJ38" i="119"/>
  <c r="CI38" i="119"/>
  <c r="CH38" i="119"/>
  <c r="CG38" i="119"/>
  <c r="BB38" i="119"/>
  <c r="AJ38" i="119"/>
  <c r="Y38" i="119"/>
  <c r="M38" i="119"/>
  <c r="CJ36" i="119"/>
  <c r="CI36" i="119"/>
  <c r="CH36" i="119"/>
  <c r="CG36" i="119"/>
  <c r="BB36" i="119"/>
  <c r="AJ36" i="119"/>
  <c r="Y36" i="119"/>
  <c r="M36" i="119"/>
  <c r="CJ35" i="119"/>
  <c r="CI35" i="119"/>
  <c r="CH35" i="119"/>
  <c r="CG35" i="119"/>
  <c r="BB35" i="119"/>
  <c r="AJ35" i="119"/>
  <c r="Y35" i="119"/>
  <c r="M35" i="119"/>
  <c r="CJ34" i="119"/>
  <c r="CI34" i="119"/>
  <c r="CH34" i="119"/>
  <c r="CG34" i="119"/>
  <c r="BB34" i="119"/>
  <c r="AJ34" i="119"/>
  <c r="Y34" i="119"/>
  <c r="M34" i="119"/>
  <c r="CJ33" i="119"/>
  <c r="CI33" i="119"/>
  <c r="CH33" i="119"/>
  <c r="CG33" i="119"/>
  <c r="BB33" i="119"/>
  <c r="AJ33" i="119"/>
  <c r="Y33" i="119"/>
  <c r="M33" i="119"/>
  <c r="CJ32" i="119"/>
  <c r="CI32" i="119"/>
  <c r="CH32" i="119"/>
  <c r="CG32" i="119"/>
  <c r="BB32" i="119"/>
  <c r="AJ32" i="119"/>
  <c r="Y32" i="119"/>
  <c r="M32" i="119"/>
  <c r="CJ31" i="119"/>
  <c r="CI31" i="119"/>
  <c r="CH31" i="119"/>
  <c r="CG31" i="119"/>
  <c r="BB31" i="119"/>
  <c r="AJ31" i="119"/>
  <c r="Y31" i="119"/>
  <c r="M31" i="119"/>
  <c r="CJ30" i="119"/>
  <c r="CI30" i="119"/>
  <c r="CH30" i="119"/>
  <c r="CG30" i="119"/>
  <c r="BB30" i="119"/>
  <c r="AJ30" i="119"/>
  <c r="Y30" i="119"/>
  <c r="M30" i="119"/>
  <c r="CJ29" i="119"/>
  <c r="CI29" i="119"/>
  <c r="CH29" i="119"/>
  <c r="CG29" i="119"/>
  <c r="BB29" i="119"/>
  <c r="AJ29" i="119"/>
  <c r="Y29" i="119"/>
  <c r="M29" i="119"/>
  <c r="CJ28" i="119"/>
  <c r="CI28" i="119"/>
  <c r="CH28" i="119"/>
  <c r="CG28" i="119"/>
  <c r="BB28" i="119"/>
  <c r="AJ28" i="119"/>
  <c r="Y28" i="119"/>
  <c r="M28" i="119"/>
  <c r="CJ27" i="119"/>
  <c r="CI27" i="119"/>
  <c r="CH27" i="119"/>
  <c r="CG27" i="119"/>
  <c r="BB27" i="119"/>
  <c r="AJ27" i="119"/>
  <c r="Y27" i="119"/>
  <c r="M27" i="119"/>
  <c r="CJ26" i="119"/>
  <c r="CI26" i="119"/>
  <c r="CH26" i="119"/>
  <c r="CG26" i="119"/>
  <c r="BB26" i="119"/>
  <c r="AJ26" i="119"/>
  <c r="Y26" i="119"/>
  <c r="M26" i="119"/>
  <c r="CJ25" i="119"/>
  <c r="CI25" i="119"/>
  <c r="CH25" i="119"/>
  <c r="CG25" i="119"/>
  <c r="BB25" i="119"/>
  <c r="AJ25" i="119"/>
  <c r="Y25" i="119"/>
  <c r="M25" i="119"/>
  <c r="CJ24" i="119"/>
  <c r="CI24" i="119"/>
  <c r="CH24" i="119"/>
  <c r="CG24" i="119"/>
  <c r="BB24" i="119"/>
  <c r="AJ24" i="119"/>
  <c r="Y24" i="119"/>
  <c r="M24" i="119"/>
  <c r="CJ23" i="119"/>
  <c r="CI23" i="119"/>
  <c r="CH23" i="119"/>
  <c r="CG23" i="119"/>
  <c r="BB23" i="119"/>
  <c r="AJ23" i="119"/>
  <c r="Y23" i="119"/>
  <c r="M23" i="119"/>
  <c r="CJ22" i="119"/>
  <c r="CI22" i="119"/>
  <c r="CH22" i="119"/>
  <c r="CG22" i="119"/>
  <c r="BB22" i="119"/>
  <c r="AJ22" i="119"/>
  <c r="Y22" i="119"/>
  <c r="M22" i="119"/>
  <c r="CJ21" i="119"/>
  <c r="CI21" i="119"/>
  <c r="CH21" i="119"/>
  <c r="CG21" i="119"/>
  <c r="BB21" i="119"/>
  <c r="AJ21" i="119"/>
  <c r="Y21" i="119"/>
  <c r="M21" i="119"/>
  <c r="CJ20" i="119"/>
  <c r="CI20" i="119"/>
  <c r="CH20" i="119"/>
  <c r="CG20" i="119"/>
  <c r="BB20" i="119"/>
  <c r="AJ20" i="119"/>
  <c r="Y20" i="119"/>
  <c r="M20" i="119"/>
  <c r="CJ19" i="119"/>
  <c r="CI19" i="119"/>
  <c r="CH19" i="119"/>
  <c r="CG19" i="119"/>
  <c r="BB19" i="119"/>
  <c r="AJ19" i="119"/>
  <c r="Y19" i="119"/>
  <c r="S19" i="119"/>
  <c r="S22" i="119" s="1"/>
  <c r="S25" i="119" s="1"/>
  <c r="S28" i="119" s="1"/>
  <c r="S31" i="119" s="1"/>
  <c r="S34" i="119" s="1"/>
  <c r="S38" i="119" s="1"/>
  <c r="S41" i="119" s="1"/>
  <c r="S44" i="119" s="1"/>
  <c r="S47" i="119" s="1"/>
  <c r="S50" i="119" s="1"/>
  <c r="S53" i="119" s="1"/>
  <c r="S56" i="119" s="1"/>
  <c r="M19" i="119"/>
  <c r="CJ18" i="119"/>
  <c r="CI18" i="119"/>
  <c r="CH18" i="119"/>
  <c r="CG18" i="119"/>
  <c r="BB18" i="119"/>
  <c r="AJ18" i="119"/>
  <c r="S18" i="119"/>
  <c r="S21" i="119" s="1"/>
  <c r="S24" i="119" s="1"/>
  <c r="S27" i="119" s="1"/>
  <c r="S30" i="119" s="1"/>
  <c r="S33" i="119" s="1"/>
  <c r="S36" i="119" s="1"/>
  <c r="S40" i="119" s="1"/>
  <c r="S43" i="119" s="1"/>
  <c r="S46" i="119" s="1"/>
  <c r="S49" i="119" s="1"/>
  <c r="S52" i="119" s="1"/>
  <c r="S55" i="119" s="1"/>
  <c r="S58" i="119" s="1"/>
  <c r="M18" i="119"/>
  <c r="H18" i="119"/>
  <c r="H19" i="119" s="1"/>
  <c r="H20" i="119" s="1"/>
  <c r="H21" i="119" s="1"/>
  <c r="H22" i="119" s="1"/>
  <c r="H23" i="119" s="1"/>
  <c r="H24" i="119" s="1"/>
  <c r="H25" i="119" s="1"/>
  <c r="H26" i="119" s="1"/>
  <c r="H27" i="119" s="1"/>
  <c r="H28" i="119" s="1"/>
  <c r="H29" i="119" s="1"/>
  <c r="H30" i="119" s="1"/>
  <c r="H31" i="119" s="1"/>
  <c r="H32" i="119" s="1"/>
  <c r="H33" i="119" s="1"/>
  <c r="H34" i="119" s="1"/>
  <c r="H35" i="119" s="1"/>
  <c r="H36" i="119" s="1"/>
  <c r="H38" i="119" s="1"/>
  <c r="H39" i="119" s="1"/>
  <c r="H40" i="119" s="1"/>
  <c r="H41" i="119" s="1"/>
  <c r="H42" i="119" s="1"/>
  <c r="H43" i="119" s="1"/>
  <c r="H44" i="119" s="1"/>
  <c r="H45" i="119" s="1"/>
  <c r="H46" i="119" s="1"/>
  <c r="H47" i="119" s="1"/>
  <c r="H48" i="119" s="1"/>
  <c r="H49" i="119" s="1"/>
  <c r="H50" i="119" s="1"/>
  <c r="H51" i="119" s="1"/>
  <c r="H52" i="119" s="1"/>
  <c r="H53" i="119" s="1"/>
  <c r="H54" i="119" s="1"/>
  <c r="H55" i="119" s="1"/>
  <c r="H56" i="119" s="1"/>
  <c r="H57" i="119" s="1"/>
  <c r="H58" i="119" s="1"/>
  <c r="CJ17" i="119"/>
  <c r="CI17" i="119"/>
  <c r="CH17" i="119"/>
  <c r="CG17" i="119"/>
  <c r="BB17" i="119"/>
  <c r="AJ17" i="119"/>
  <c r="S17" i="119"/>
  <c r="S20" i="119" s="1"/>
  <c r="S23" i="119" s="1"/>
  <c r="S26" i="119" s="1"/>
  <c r="S29" i="119" s="1"/>
  <c r="S32" i="119" s="1"/>
  <c r="S35" i="119" s="1"/>
  <c r="S39" i="119" s="1"/>
  <c r="S42" i="119" s="1"/>
  <c r="S45" i="119" s="1"/>
  <c r="S48" i="119" s="1"/>
  <c r="S51" i="119" s="1"/>
  <c r="S54" i="119" s="1"/>
  <c r="S57" i="119" s="1"/>
  <c r="M17" i="119"/>
  <c r="H17" i="119"/>
  <c r="CJ16" i="119"/>
  <c r="CI16" i="119"/>
  <c r="CH16" i="119"/>
  <c r="CG16" i="119"/>
  <c r="BB16" i="119"/>
  <c r="AJ16" i="119"/>
  <c r="C8" i="119"/>
  <c r="C7" i="119"/>
  <c r="BX46" i="120" l="1"/>
  <c r="CB46" i="120" s="1"/>
  <c r="BX45" i="120"/>
  <c r="CB45" i="120" s="1"/>
  <c r="BX43" i="120"/>
  <c r="CB43" i="120" s="1"/>
  <c r="BX44" i="120"/>
  <c r="AK71" i="119"/>
  <c r="T71" i="119"/>
  <c r="BS70" i="119"/>
  <c r="T69" i="119"/>
  <c r="AK66" i="119"/>
  <c r="AK67" i="119"/>
  <c r="BS67" i="119"/>
  <c r="BS66" i="119"/>
  <c r="AV71" i="119"/>
  <c r="AV68" i="119"/>
  <c r="BS69" i="119"/>
  <c r="BS65" i="119"/>
  <c r="Z66" i="119"/>
  <c r="BX66" i="119" s="1"/>
  <c r="Z69" i="119"/>
  <c r="T65" i="119"/>
  <c r="AV67" i="119"/>
  <c r="AK70" i="119"/>
  <c r="Z71" i="119"/>
  <c r="BS71" i="119"/>
  <c r="Z65" i="119"/>
  <c r="T68" i="119"/>
  <c r="Z70" i="119"/>
  <c r="BS68" i="119"/>
  <c r="AK65" i="119"/>
  <c r="AV66" i="119"/>
  <c r="T67" i="119"/>
  <c r="Z68" i="119"/>
  <c r="AK69" i="119"/>
  <c r="AV70" i="119"/>
  <c r="AV65" i="119"/>
  <c r="T66" i="119"/>
  <c r="Z67" i="119"/>
  <c r="AK68" i="119"/>
  <c r="AV69" i="119"/>
  <c r="T70" i="119"/>
  <c r="C45" i="120" l="1"/>
  <c r="CB44" i="120"/>
  <c r="BX58" i="120" s="1"/>
  <c r="C44" i="120"/>
  <c r="C47" i="120"/>
  <c r="C43" i="120"/>
  <c r="C46" i="120"/>
  <c r="BX71" i="119"/>
  <c r="CA71" i="119" s="1"/>
  <c r="BX67" i="119"/>
  <c r="CA67" i="119" s="1"/>
  <c r="BX69" i="119"/>
  <c r="CA69" i="119" s="1"/>
  <c r="BX70" i="119"/>
  <c r="CA70" i="119" s="1"/>
  <c r="BX65" i="119"/>
  <c r="CA65" i="119" s="1"/>
  <c r="CA66" i="119"/>
  <c r="BX68" i="119"/>
  <c r="BG54" i="120" l="1"/>
  <c r="BX55" i="120"/>
  <c r="C55" i="120"/>
  <c r="BN56" i="120"/>
  <c r="T58" i="120"/>
  <c r="AK57" i="120"/>
  <c r="C58" i="120"/>
  <c r="BS55" i="120"/>
  <c r="Z54" i="120"/>
  <c r="Z58" i="120"/>
  <c r="AV54" i="120"/>
  <c r="T54" i="120"/>
  <c r="BG56" i="120"/>
  <c r="H55" i="120"/>
  <c r="BS54" i="120"/>
  <c r="H56" i="120"/>
  <c r="AK56" i="120"/>
  <c r="BN57" i="120"/>
  <c r="AK55" i="120"/>
  <c r="C57" i="120"/>
  <c r="BG58" i="120"/>
  <c r="AV55" i="120"/>
  <c r="H57" i="120"/>
  <c r="BN58" i="120"/>
  <c r="T55" i="120"/>
  <c r="BS56" i="120"/>
  <c r="AK58" i="120"/>
  <c r="BX54" i="120"/>
  <c r="AV56" i="120"/>
  <c r="H58" i="120"/>
  <c r="AV57" i="120"/>
  <c r="C54" i="120"/>
  <c r="BG55" i="120"/>
  <c r="T57" i="120"/>
  <c r="BS58" i="120"/>
  <c r="Z55" i="120"/>
  <c r="BX56" i="120"/>
  <c r="AV58" i="120"/>
  <c r="T56" i="120"/>
  <c r="BS57" i="120"/>
  <c r="BN54" i="120"/>
  <c r="Z56" i="120"/>
  <c r="BX57" i="120"/>
  <c r="AK54" i="120"/>
  <c r="C56" i="120"/>
  <c r="BG57" i="120"/>
  <c r="H54" i="120"/>
  <c r="BN55" i="120"/>
  <c r="Z57" i="120"/>
  <c r="C65" i="119"/>
  <c r="C70" i="119"/>
  <c r="C71" i="119"/>
  <c r="C66" i="119"/>
  <c r="C67" i="119"/>
  <c r="CA68" i="119"/>
  <c r="BN83" i="119" s="1"/>
  <c r="C68" i="119"/>
  <c r="C69" i="119"/>
  <c r="T82" i="119" l="1"/>
  <c r="BS83" i="119"/>
  <c r="BN80" i="119"/>
  <c r="BS80" i="119"/>
  <c r="BN84" i="119"/>
  <c r="AK82" i="119"/>
  <c r="BG80" i="119"/>
  <c r="BN82" i="119"/>
  <c r="H82" i="119"/>
  <c r="BN78" i="119"/>
  <c r="T79" i="119"/>
  <c r="H84" i="119"/>
  <c r="C84" i="119"/>
  <c r="BX84" i="119" s="1"/>
  <c r="C79" i="119"/>
  <c r="BX79" i="119" s="1"/>
  <c r="H80" i="119"/>
  <c r="AV78" i="119"/>
  <c r="AK79" i="119"/>
  <c r="BG82" i="119"/>
  <c r="H81" i="119"/>
  <c r="C78" i="119"/>
  <c r="T81" i="119"/>
  <c r="BX78" i="119"/>
  <c r="AV82" i="119"/>
  <c r="AV84" i="119"/>
  <c r="BS79" i="119"/>
  <c r="C83" i="119"/>
  <c r="BX83" i="119" s="1"/>
  <c r="BG84" i="119"/>
  <c r="AV81" i="119"/>
  <c r="AV83" i="119"/>
  <c r="AK78" i="119"/>
  <c r="C80" i="119"/>
  <c r="BX80" i="119" s="1"/>
  <c r="BG81" i="119"/>
  <c r="T83" i="119"/>
  <c r="BS84" i="119"/>
  <c r="Z79" i="119"/>
  <c r="Z81" i="119"/>
  <c r="Z83" i="119"/>
  <c r="C81" i="119"/>
  <c r="BX81" i="119" s="1"/>
  <c r="T84" i="119"/>
  <c r="H79" i="119"/>
  <c r="H83" i="119"/>
  <c r="BG79" i="119"/>
  <c r="BS82" i="119"/>
  <c r="AK84" i="119"/>
  <c r="AV80" i="119"/>
  <c r="T78" i="119"/>
  <c r="AK81" i="119"/>
  <c r="AV79" i="119"/>
  <c r="BG78" i="119"/>
  <c r="T80" i="119"/>
  <c r="BS81" i="119"/>
  <c r="AK83" i="119"/>
  <c r="Z78" i="119"/>
  <c r="Z80" i="119"/>
  <c r="Z82" i="119"/>
  <c r="Z84" i="119"/>
  <c r="BS78" i="119"/>
  <c r="AK80" i="119"/>
  <c r="C82" i="119"/>
  <c r="BX82" i="119" s="1"/>
  <c r="BG83" i="119"/>
  <c r="H78" i="119"/>
  <c r="BN79" i="119"/>
  <c r="BN81" i="119"/>
  <c r="H64" i="117" l="1"/>
  <c r="BN58" i="117"/>
  <c r="BG58" i="117"/>
  <c r="H58" i="117"/>
  <c r="BN57" i="117"/>
  <c r="BG57" i="117"/>
  <c r="H57" i="117"/>
  <c r="BN56" i="117"/>
  <c r="BG56" i="117"/>
  <c r="H56" i="117"/>
  <c r="BN55" i="117"/>
  <c r="BG55" i="117"/>
  <c r="H55" i="117"/>
  <c r="BN54" i="117"/>
  <c r="BG54" i="117"/>
  <c r="H54" i="117"/>
  <c r="BN53" i="117"/>
  <c r="BG53" i="117"/>
  <c r="H53" i="117"/>
  <c r="H52" i="117"/>
  <c r="CJ46" i="117"/>
  <c r="CI46" i="117"/>
  <c r="CH46" i="117"/>
  <c r="CG46" i="117"/>
  <c r="BB46" i="117"/>
  <c r="AJ46" i="117"/>
  <c r="M46" i="117"/>
  <c r="CJ45" i="117"/>
  <c r="CI45" i="117"/>
  <c r="CH45" i="117"/>
  <c r="CG45" i="117"/>
  <c r="BB45" i="117"/>
  <c r="AJ45" i="117"/>
  <c r="M45" i="117"/>
  <c r="CJ44" i="117"/>
  <c r="CI44" i="117"/>
  <c r="CH44" i="117"/>
  <c r="CG44" i="117"/>
  <c r="BB44" i="117"/>
  <c r="AJ44" i="117"/>
  <c r="M44" i="117"/>
  <c r="CJ43" i="117"/>
  <c r="CI43" i="117"/>
  <c r="CH43" i="117"/>
  <c r="CG43" i="117"/>
  <c r="BB43" i="117"/>
  <c r="AJ43" i="117"/>
  <c r="M43" i="117"/>
  <c r="CJ42" i="117"/>
  <c r="CI42" i="117"/>
  <c r="CH42" i="117"/>
  <c r="CG42" i="117"/>
  <c r="BB42" i="117"/>
  <c r="AJ42" i="117"/>
  <c r="M42" i="117"/>
  <c r="CJ41" i="117"/>
  <c r="CI41" i="117"/>
  <c r="CH41" i="117"/>
  <c r="CG41" i="117"/>
  <c r="BB41" i="117"/>
  <c r="AJ41" i="117"/>
  <c r="M41" i="117"/>
  <c r="CJ40" i="117"/>
  <c r="CI40" i="117"/>
  <c r="CH40" i="117"/>
  <c r="CG40" i="117"/>
  <c r="BB40" i="117"/>
  <c r="AJ40" i="117"/>
  <c r="M40" i="117"/>
  <c r="CJ39" i="117"/>
  <c r="CI39" i="117"/>
  <c r="CH39" i="117"/>
  <c r="CG39" i="117"/>
  <c r="BB39" i="117"/>
  <c r="AJ39" i="117"/>
  <c r="M39" i="117"/>
  <c r="CJ38" i="117"/>
  <c r="CI38" i="117"/>
  <c r="CH38" i="117"/>
  <c r="CG38" i="117"/>
  <c r="BB38" i="117"/>
  <c r="AJ38" i="117"/>
  <c r="M38" i="117"/>
  <c r="CJ37" i="117"/>
  <c r="CI37" i="117"/>
  <c r="CH37" i="117"/>
  <c r="CG37" i="117"/>
  <c r="BB37" i="117"/>
  <c r="AJ37" i="117"/>
  <c r="M37" i="117"/>
  <c r="CJ36" i="117"/>
  <c r="CI36" i="117"/>
  <c r="CH36" i="117"/>
  <c r="CG36" i="117"/>
  <c r="BB36" i="117"/>
  <c r="AJ36" i="117"/>
  <c r="M36" i="117"/>
  <c r="CJ35" i="117"/>
  <c r="CI35" i="117"/>
  <c r="CH35" i="117"/>
  <c r="CG35" i="117"/>
  <c r="BB35" i="117"/>
  <c r="AJ35" i="117"/>
  <c r="M35" i="117"/>
  <c r="CJ34" i="117"/>
  <c r="CI34" i="117"/>
  <c r="CH34" i="117"/>
  <c r="CG34" i="117"/>
  <c r="BB34" i="117"/>
  <c r="AJ34" i="117"/>
  <c r="M34" i="117"/>
  <c r="CJ33" i="117"/>
  <c r="CI33" i="117"/>
  <c r="CH33" i="117"/>
  <c r="CG33" i="117"/>
  <c r="BB33" i="117"/>
  <c r="AJ33" i="117"/>
  <c r="M33" i="117"/>
  <c r="CJ32" i="117"/>
  <c r="CI32" i="117"/>
  <c r="CH32" i="117"/>
  <c r="CG32" i="117"/>
  <c r="BB32" i="117"/>
  <c r="AJ32" i="117"/>
  <c r="M32" i="117"/>
  <c r="CJ30" i="117"/>
  <c r="CI30" i="117"/>
  <c r="CH30" i="117"/>
  <c r="CG30" i="117"/>
  <c r="BB30" i="117"/>
  <c r="AJ30" i="117"/>
  <c r="M30" i="117"/>
  <c r="CJ29" i="117"/>
  <c r="CI29" i="117"/>
  <c r="CH29" i="117"/>
  <c r="CG29" i="117"/>
  <c r="BB29" i="117"/>
  <c r="AJ29" i="117"/>
  <c r="M29" i="117"/>
  <c r="CJ28" i="117"/>
  <c r="CI28" i="117"/>
  <c r="CH28" i="117"/>
  <c r="CG28" i="117"/>
  <c r="BB28" i="117"/>
  <c r="AJ28" i="117"/>
  <c r="M28" i="117"/>
  <c r="CJ27" i="117"/>
  <c r="CI27" i="117"/>
  <c r="CH27" i="117"/>
  <c r="CG27" i="117"/>
  <c r="BB27" i="117"/>
  <c r="AJ27" i="117"/>
  <c r="M27" i="117"/>
  <c r="CJ26" i="117"/>
  <c r="CI26" i="117"/>
  <c r="CH26" i="117"/>
  <c r="CG26" i="117"/>
  <c r="BB26" i="117"/>
  <c r="AJ26" i="117"/>
  <c r="M26" i="117"/>
  <c r="CJ25" i="117"/>
  <c r="CI25" i="117"/>
  <c r="CH25" i="117"/>
  <c r="CG25" i="117"/>
  <c r="BB25" i="117"/>
  <c r="AJ25" i="117"/>
  <c r="M25" i="117"/>
  <c r="CJ24" i="117"/>
  <c r="CI24" i="117"/>
  <c r="CH24" i="117"/>
  <c r="CG24" i="117"/>
  <c r="BB24" i="117"/>
  <c r="AJ24" i="117"/>
  <c r="M24" i="117"/>
  <c r="CJ23" i="117"/>
  <c r="CI23" i="117"/>
  <c r="CH23" i="117"/>
  <c r="CG23" i="117"/>
  <c r="BB23" i="117"/>
  <c r="AJ23" i="117"/>
  <c r="M23" i="117"/>
  <c r="CJ22" i="117"/>
  <c r="CI22" i="117"/>
  <c r="CH22" i="117"/>
  <c r="CG22" i="117"/>
  <c r="BB22" i="117"/>
  <c r="AJ22" i="117"/>
  <c r="M22" i="117"/>
  <c r="CJ21" i="117"/>
  <c r="CI21" i="117"/>
  <c r="CH21" i="117"/>
  <c r="CG21" i="117"/>
  <c r="BB21" i="117"/>
  <c r="AJ21" i="117"/>
  <c r="M21" i="117"/>
  <c r="CJ20" i="117"/>
  <c r="CI20" i="117"/>
  <c r="CH20" i="117"/>
  <c r="CG20" i="117"/>
  <c r="BB20" i="117"/>
  <c r="AJ20" i="117"/>
  <c r="M20" i="117"/>
  <c r="CJ19" i="117"/>
  <c r="CI19" i="117"/>
  <c r="CH19" i="117"/>
  <c r="CG19" i="117"/>
  <c r="BB19" i="117"/>
  <c r="AJ19" i="117"/>
  <c r="S19" i="117"/>
  <c r="S22" i="117" s="1"/>
  <c r="S25" i="117" s="1"/>
  <c r="S28" i="117" s="1"/>
  <c r="M19" i="117"/>
  <c r="CJ18" i="117"/>
  <c r="CI18" i="117"/>
  <c r="CH18" i="117"/>
  <c r="CG18" i="117"/>
  <c r="BB18" i="117"/>
  <c r="AJ18" i="117"/>
  <c r="S18" i="117"/>
  <c r="S21" i="117" s="1"/>
  <c r="S24" i="117" s="1"/>
  <c r="S27" i="117" s="1"/>
  <c r="S30" i="117" s="1"/>
  <c r="M18" i="117"/>
  <c r="CJ17" i="117"/>
  <c r="CI17" i="117"/>
  <c r="CH17" i="117"/>
  <c r="CG17" i="117"/>
  <c r="BB17" i="117"/>
  <c r="AJ17" i="117"/>
  <c r="S17" i="117"/>
  <c r="S20" i="117" s="1"/>
  <c r="S23" i="117" s="1"/>
  <c r="S26" i="117" s="1"/>
  <c r="S29" i="117" s="1"/>
  <c r="M17" i="117"/>
  <c r="H17" i="117"/>
  <c r="H18" i="117" s="1"/>
  <c r="H19" i="117" s="1"/>
  <c r="H20" i="117" s="1"/>
  <c r="H21" i="117" s="1"/>
  <c r="H22" i="117" s="1"/>
  <c r="H23" i="117" s="1"/>
  <c r="H24" i="117" s="1"/>
  <c r="H25" i="117" s="1"/>
  <c r="H26" i="117" s="1"/>
  <c r="H27" i="117" s="1"/>
  <c r="H28" i="117" s="1"/>
  <c r="H29" i="117" s="1"/>
  <c r="H30" i="117" s="1"/>
  <c r="H32" i="117" s="1"/>
  <c r="H33" i="117" s="1"/>
  <c r="H34" i="117" s="1"/>
  <c r="H35" i="117" s="1"/>
  <c r="H36" i="117" s="1"/>
  <c r="H37" i="117" s="1"/>
  <c r="H38" i="117" s="1"/>
  <c r="H39" i="117" s="1"/>
  <c r="H40" i="117" s="1"/>
  <c r="H41" i="117" s="1"/>
  <c r="H42" i="117" s="1"/>
  <c r="H43" i="117" s="1"/>
  <c r="H44" i="117" s="1"/>
  <c r="H45" i="117" s="1"/>
  <c r="H46" i="117" s="1"/>
  <c r="CJ16" i="117"/>
  <c r="CI16" i="117"/>
  <c r="CH16" i="117"/>
  <c r="CG16" i="117"/>
  <c r="BB16" i="117"/>
  <c r="AJ16" i="117"/>
  <c r="C8" i="117"/>
  <c r="C7" i="117"/>
  <c r="Z56" i="117" l="1"/>
  <c r="BS53" i="117"/>
  <c r="AK57" i="117"/>
  <c r="BS58" i="117"/>
  <c r="BS54" i="117"/>
  <c r="AK53" i="117"/>
  <c r="AV56" i="117"/>
  <c r="T57" i="117"/>
  <c r="BS57" i="117"/>
  <c r="AV54" i="117"/>
  <c r="Z54" i="117"/>
  <c r="AK55" i="117"/>
  <c r="AV58" i="117"/>
  <c r="T53" i="117"/>
  <c r="T55" i="117"/>
  <c r="Z58" i="117"/>
  <c r="BS55" i="117"/>
  <c r="BS56" i="117"/>
  <c r="S33" i="117"/>
  <c r="S36" i="117" s="1"/>
  <c r="S39" i="117" s="1"/>
  <c r="S42" i="117" s="1"/>
  <c r="S45" i="117" s="1"/>
  <c r="S34" i="117"/>
  <c r="S37" i="117" s="1"/>
  <c r="S40" i="117" s="1"/>
  <c r="S43" i="117" s="1"/>
  <c r="S46" i="117" s="1"/>
  <c r="S32" i="117"/>
  <c r="S35" i="117" s="1"/>
  <c r="S38" i="117" s="1"/>
  <c r="S41" i="117" s="1"/>
  <c r="S44" i="117" s="1"/>
  <c r="Z53" i="117"/>
  <c r="BX53" i="117" s="1"/>
  <c r="AK54" i="117"/>
  <c r="BX54" i="117" s="1"/>
  <c r="AV55" i="117"/>
  <c r="T56" i="117"/>
  <c r="Z57" i="117"/>
  <c r="AK58" i="117"/>
  <c r="AV53" i="117"/>
  <c r="T54" i="117"/>
  <c r="Z55" i="117"/>
  <c r="AK56" i="117"/>
  <c r="AV57" i="117"/>
  <c r="T58" i="117"/>
  <c r="H53" i="115"/>
  <c r="BN47" i="115"/>
  <c r="BG47" i="115"/>
  <c r="H47" i="115"/>
  <c r="BN46" i="115"/>
  <c r="BG46" i="115"/>
  <c r="H46" i="115"/>
  <c r="BN45" i="115"/>
  <c r="BG45" i="115"/>
  <c r="H45" i="115"/>
  <c r="BN44" i="115"/>
  <c r="BG44" i="115"/>
  <c r="H44" i="115"/>
  <c r="BN43" i="115"/>
  <c r="BG43" i="115"/>
  <c r="H43" i="115"/>
  <c r="H42" i="115"/>
  <c r="CI36" i="115"/>
  <c r="CH36" i="115"/>
  <c r="CG36" i="115"/>
  <c r="CF36" i="115"/>
  <c r="BB36" i="115"/>
  <c r="AJ36" i="115"/>
  <c r="Y36" i="115"/>
  <c r="M36" i="115"/>
  <c r="CI35" i="115"/>
  <c r="CH35" i="115"/>
  <c r="CG35" i="115"/>
  <c r="CF35" i="115"/>
  <c r="BB35" i="115"/>
  <c r="AJ35" i="115"/>
  <c r="Y35" i="115"/>
  <c r="M35" i="115"/>
  <c r="CI34" i="115"/>
  <c r="CH34" i="115"/>
  <c r="CG34" i="115"/>
  <c r="CF34" i="115"/>
  <c r="BB34" i="115"/>
  <c r="AJ34" i="115"/>
  <c r="Y34" i="115"/>
  <c r="M34" i="115"/>
  <c r="CI33" i="115"/>
  <c r="CH33" i="115"/>
  <c r="CG33" i="115"/>
  <c r="CF33" i="115"/>
  <c r="BB33" i="115"/>
  <c r="AJ33" i="115"/>
  <c r="Y33" i="115"/>
  <c r="M33" i="115"/>
  <c r="CI32" i="115"/>
  <c r="CH32" i="115"/>
  <c r="CG32" i="115"/>
  <c r="CF32" i="115"/>
  <c r="BB32" i="115"/>
  <c r="AJ32" i="115"/>
  <c r="Y32" i="115"/>
  <c r="M32" i="115"/>
  <c r="CI31" i="115"/>
  <c r="CH31" i="115"/>
  <c r="CG31" i="115"/>
  <c r="CF31" i="115"/>
  <c r="BB31" i="115"/>
  <c r="AJ31" i="115"/>
  <c r="Y31" i="115"/>
  <c r="M31" i="115"/>
  <c r="CI30" i="115"/>
  <c r="CH30" i="115"/>
  <c r="CG30" i="115"/>
  <c r="CF30" i="115"/>
  <c r="BB30" i="115"/>
  <c r="AJ30" i="115"/>
  <c r="Y30" i="115"/>
  <c r="M30" i="115"/>
  <c r="CI29" i="115"/>
  <c r="CH29" i="115"/>
  <c r="CG29" i="115"/>
  <c r="CF29" i="115"/>
  <c r="BB29" i="115"/>
  <c r="AJ29" i="115"/>
  <c r="Y29" i="115"/>
  <c r="M29" i="115"/>
  <c r="CI28" i="115"/>
  <c r="CH28" i="115"/>
  <c r="CG28" i="115"/>
  <c r="CF28" i="115"/>
  <c r="BB28" i="115"/>
  <c r="AJ28" i="115"/>
  <c r="Y28" i="115"/>
  <c r="M28" i="115"/>
  <c r="CI27" i="115"/>
  <c r="CH27" i="115"/>
  <c r="CG27" i="115"/>
  <c r="CF27" i="115"/>
  <c r="BB27" i="115"/>
  <c r="AJ27" i="115"/>
  <c r="Y27" i="115"/>
  <c r="M27" i="115"/>
  <c r="CI25" i="115"/>
  <c r="CH25" i="115"/>
  <c r="CG25" i="115"/>
  <c r="CF25" i="115"/>
  <c r="BB25" i="115"/>
  <c r="AJ25" i="115"/>
  <c r="Y25" i="115"/>
  <c r="M25" i="115"/>
  <c r="CI24" i="115"/>
  <c r="CH24" i="115"/>
  <c r="CG24" i="115"/>
  <c r="CF24" i="115"/>
  <c r="BB24" i="115"/>
  <c r="AJ24" i="115"/>
  <c r="Y24" i="115"/>
  <c r="M24" i="115"/>
  <c r="CI23" i="115"/>
  <c r="CH23" i="115"/>
  <c r="CG23" i="115"/>
  <c r="CF23" i="115"/>
  <c r="BB23" i="115"/>
  <c r="AJ23" i="115"/>
  <c r="Y23" i="115"/>
  <c r="M23" i="115"/>
  <c r="CI22" i="115"/>
  <c r="CH22" i="115"/>
  <c r="CG22" i="115"/>
  <c r="CF22" i="115"/>
  <c r="BB22" i="115"/>
  <c r="AJ22" i="115"/>
  <c r="Y22" i="115"/>
  <c r="M22" i="115"/>
  <c r="CI21" i="115"/>
  <c r="CH21" i="115"/>
  <c r="CG21" i="115"/>
  <c r="CF21" i="115"/>
  <c r="BB21" i="115"/>
  <c r="AJ21" i="115"/>
  <c r="Y21" i="115"/>
  <c r="M21" i="115"/>
  <c r="CI20" i="115"/>
  <c r="CH20" i="115"/>
  <c r="CG20" i="115"/>
  <c r="CF20" i="115"/>
  <c r="BB20" i="115"/>
  <c r="AJ20" i="115"/>
  <c r="Y20" i="115"/>
  <c r="M20" i="115"/>
  <c r="CI19" i="115"/>
  <c r="CH19" i="115"/>
  <c r="CG19" i="115"/>
  <c r="CF19" i="115"/>
  <c r="BB19" i="115"/>
  <c r="AJ19" i="115"/>
  <c r="Y19" i="115"/>
  <c r="M19" i="115"/>
  <c r="CI18" i="115"/>
  <c r="CH18" i="115"/>
  <c r="CG18" i="115"/>
  <c r="CF18" i="115"/>
  <c r="BB18" i="115"/>
  <c r="AJ18" i="115"/>
  <c r="Y18" i="115"/>
  <c r="S18" i="115"/>
  <c r="S20" i="115" s="1"/>
  <c r="S22" i="115" s="1"/>
  <c r="S24" i="115" s="1"/>
  <c r="S27" i="115" s="1"/>
  <c r="S29" i="115" s="1"/>
  <c r="S31" i="115" s="1"/>
  <c r="S33" i="115" s="1"/>
  <c r="S35" i="115" s="1"/>
  <c r="M18" i="115"/>
  <c r="CI17" i="115"/>
  <c r="CH17" i="115"/>
  <c r="CG17" i="115"/>
  <c r="CF17" i="115"/>
  <c r="BB17" i="115"/>
  <c r="AJ17" i="115"/>
  <c r="S17" i="115"/>
  <c r="S19" i="115" s="1"/>
  <c r="S21" i="115" s="1"/>
  <c r="S23" i="115" s="1"/>
  <c r="S25" i="115" s="1"/>
  <c r="S28" i="115" s="1"/>
  <c r="S30" i="115" s="1"/>
  <c r="S32" i="115" s="1"/>
  <c r="S34" i="115" s="1"/>
  <c r="S36" i="115" s="1"/>
  <c r="M17" i="115"/>
  <c r="H17" i="115"/>
  <c r="H18" i="115" s="1"/>
  <c r="H19" i="115" s="1"/>
  <c r="H20" i="115" s="1"/>
  <c r="H21" i="115" s="1"/>
  <c r="H22" i="115" s="1"/>
  <c r="H23" i="115" s="1"/>
  <c r="H24" i="115" s="1"/>
  <c r="H25" i="115" s="1"/>
  <c r="H27" i="115" s="1"/>
  <c r="H28" i="115" s="1"/>
  <c r="H29" i="115" s="1"/>
  <c r="H30" i="115" s="1"/>
  <c r="H31" i="115" s="1"/>
  <c r="H32" i="115" s="1"/>
  <c r="H33" i="115" s="1"/>
  <c r="H34" i="115" s="1"/>
  <c r="H35" i="115" s="1"/>
  <c r="H36" i="115" s="1"/>
  <c r="CI16" i="115"/>
  <c r="CH16" i="115"/>
  <c r="CG16" i="115"/>
  <c r="CF16" i="115"/>
  <c r="BB16" i="115"/>
  <c r="AJ16" i="115"/>
  <c r="C8" i="115"/>
  <c r="C7" i="115"/>
  <c r="BX56" i="117" l="1"/>
  <c r="CB56" i="117" s="1"/>
  <c r="BX57" i="117"/>
  <c r="CB57" i="117" s="1"/>
  <c r="BX58" i="117"/>
  <c r="CB58" i="117" s="1"/>
  <c r="BX55" i="117"/>
  <c r="CB54" i="117"/>
  <c r="CB53" i="117"/>
  <c r="AK47" i="115"/>
  <c r="T47" i="115"/>
  <c r="AK46" i="115"/>
  <c r="BS47" i="115"/>
  <c r="BS46" i="115"/>
  <c r="Z47" i="115"/>
  <c r="BS44" i="115"/>
  <c r="AV43" i="115"/>
  <c r="T44" i="115"/>
  <c r="T45" i="115"/>
  <c r="Z46" i="115"/>
  <c r="BX46" i="115" s="1"/>
  <c r="AV44" i="115"/>
  <c r="AV47" i="115"/>
  <c r="AK43" i="115"/>
  <c r="Z45" i="115"/>
  <c r="BS43" i="115"/>
  <c r="BS45" i="115"/>
  <c r="T43" i="115"/>
  <c r="Z44" i="115"/>
  <c r="AK45" i="115"/>
  <c r="AV46" i="115"/>
  <c r="Z43" i="115"/>
  <c r="AK44" i="115"/>
  <c r="AV45" i="115"/>
  <c r="T46" i="115"/>
  <c r="C53" i="117" l="1"/>
  <c r="C54" i="117"/>
  <c r="C55" i="117"/>
  <c r="C57" i="117"/>
  <c r="CB55" i="117"/>
  <c r="H70" i="117" s="1"/>
  <c r="C58" i="117"/>
  <c r="C56" i="117"/>
  <c r="BN66" i="117"/>
  <c r="BX47" i="115"/>
  <c r="CB47" i="115" s="1"/>
  <c r="BX45" i="115"/>
  <c r="CB45" i="115" s="1"/>
  <c r="BX43" i="115"/>
  <c r="CB43" i="115" s="1"/>
  <c r="BX44" i="115"/>
  <c r="CB46" i="115"/>
  <c r="AV66" i="117" l="1"/>
  <c r="Z68" i="117"/>
  <c r="BN69" i="117"/>
  <c r="BS67" i="117"/>
  <c r="BG65" i="117"/>
  <c r="H65" i="117"/>
  <c r="T69" i="117"/>
  <c r="BX69" i="117"/>
  <c r="BG67" i="117"/>
  <c r="BS70" i="117"/>
  <c r="H68" i="117"/>
  <c r="BS65" i="117"/>
  <c r="T68" i="117"/>
  <c r="AV65" i="117"/>
  <c r="BN68" i="117"/>
  <c r="AK66" i="117"/>
  <c r="BG69" i="117"/>
  <c r="BX66" i="117"/>
  <c r="AV70" i="117"/>
  <c r="T66" i="117"/>
  <c r="AK69" i="117"/>
  <c r="BG66" i="117"/>
  <c r="BS69" i="117"/>
  <c r="H67" i="117"/>
  <c r="Z70" i="117"/>
  <c r="C68" i="117"/>
  <c r="Z65" i="117"/>
  <c r="AV68" i="117"/>
  <c r="AK65" i="117"/>
  <c r="C67" i="117"/>
  <c r="BG68" i="117"/>
  <c r="T70" i="117"/>
  <c r="BX65" i="117"/>
  <c r="AV67" i="117"/>
  <c r="H69" i="117"/>
  <c r="BN70" i="117"/>
  <c r="BS66" i="117"/>
  <c r="AK68" i="117"/>
  <c r="C70" i="117"/>
  <c r="BN65" i="117"/>
  <c r="Z67" i="117"/>
  <c r="BX68" i="117"/>
  <c r="BX70" i="117"/>
  <c r="AK67" i="117"/>
  <c r="C69" i="117"/>
  <c r="BG70" i="117"/>
  <c r="Z66" i="117"/>
  <c r="BX67" i="117"/>
  <c r="AV69" i="117"/>
  <c r="T65" i="117"/>
  <c r="T67" i="117"/>
  <c r="BS68" i="117"/>
  <c r="AK70" i="117"/>
  <c r="H66" i="117"/>
  <c r="BN67" i="117"/>
  <c r="Z69" i="117"/>
  <c r="C66" i="117"/>
  <c r="C65" i="117"/>
  <c r="C43" i="115"/>
  <c r="C46" i="115"/>
  <c r="C45" i="115"/>
  <c r="CB44" i="115"/>
  <c r="BN57" i="115" s="1"/>
  <c r="C44" i="115"/>
  <c r="C47" i="115"/>
  <c r="AK57" i="115" l="1"/>
  <c r="C55" i="115"/>
  <c r="BG55" i="115"/>
  <c r="BX54" i="115"/>
  <c r="AK55" i="115"/>
  <c r="Z54" i="115"/>
  <c r="BX56" i="115"/>
  <c r="T54" i="115"/>
  <c r="BN58" i="115"/>
  <c r="AV55" i="115"/>
  <c r="BS56" i="115"/>
  <c r="H58" i="115"/>
  <c r="C57" i="115"/>
  <c r="AV57" i="115"/>
  <c r="BS58" i="115"/>
  <c r="BS55" i="115"/>
  <c r="T58" i="115"/>
  <c r="BX55" i="115"/>
  <c r="C54" i="115"/>
  <c r="T57" i="115"/>
  <c r="Z55" i="115"/>
  <c r="AV58" i="115"/>
  <c r="BG56" i="115"/>
  <c r="BG58" i="115"/>
  <c r="H57" i="115"/>
  <c r="T55" i="115"/>
  <c r="AK58" i="115"/>
  <c r="AV56" i="115"/>
  <c r="BG54" i="115"/>
  <c r="T56" i="115"/>
  <c r="BS57" i="115"/>
  <c r="BN54" i="115"/>
  <c r="Z56" i="115"/>
  <c r="BX57" i="115"/>
  <c r="AK54" i="115"/>
  <c r="C56" i="115"/>
  <c r="BG57" i="115"/>
  <c r="H54" i="115"/>
  <c r="BN55" i="115"/>
  <c r="Z57" i="115"/>
  <c r="BX58" i="115"/>
  <c r="H55" i="115"/>
  <c r="BN56" i="115"/>
  <c r="Z58" i="115"/>
  <c r="BS54" i="115"/>
  <c r="AK56" i="115"/>
  <c r="C58" i="115"/>
  <c r="AV54" i="115"/>
  <c r="H56" i="115"/>
  <c r="H64" i="114"/>
  <c r="BN58" i="114"/>
  <c r="BG58" i="114"/>
  <c r="H58" i="114"/>
  <c r="BN57" i="114"/>
  <c r="BG57" i="114"/>
  <c r="H57" i="114"/>
  <c r="BN56" i="114"/>
  <c r="BG56" i="114"/>
  <c r="H56" i="114"/>
  <c r="BN55" i="114"/>
  <c r="BG55" i="114"/>
  <c r="H55" i="114"/>
  <c r="BN54" i="114"/>
  <c r="BG54" i="114"/>
  <c r="H54" i="114"/>
  <c r="BN53" i="114"/>
  <c r="BG53" i="114"/>
  <c r="H53" i="114"/>
  <c r="H52" i="114"/>
  <c r="CJ46" i="114"/>
  <c r="CI46" i="114"/>
  <c r="CH46" i="114"/>
  <c r="CG46" i="114"/>
  <c r="BB46" i="114"/>
  <c r="AJ46" i="114"/>
  <c r="Y46" i="114"/>
  <c r="M46" i="114"/>
  <c r="CJ45" i="114"/>
  <c r="CI45" i="114"/>
  <c r="CH45" i="114"/>
  <c r="CG45" i="114"/>
  <c r="BB45" i="114"/>
  <c r="AJ45" i="114"/>
  <c r="Y45" i="114"/>
  <c r="M45" i="114"/>
  <c r="CJ44" i="114"/>
  <c r="CI44" i="114"/>
  <c r="CH44" i="114"/>
  <c r="CG44" i="114"/>
  <c r="BB44" i="114"/>
  <c r="AJ44" i="114"/>
  <c r="Y44" i="114"/>
  <c r="M44" i="114"/>
  <c r="CJ43" i="114"/>
  <c r="CI43" i="114"/>
  <c r="CH43" i="114"/>
  <c r="CG43" i="114"/>
  <c r="BB43" i="114"/>
  <c r="AJ43" i="114"/>
  <c r="Y43" i="114"/>
  <c r="M43" i="114"/>
  <c r="CJ42" i="114"/>
  <c r="CI42" i="114"/>
  <c r="CH42" i="114"/>
  <c r="CG42" i="114"/>
  <c r="BB42" i="114"/>
  <c r="AJ42" i="114"/>
  <c r="Y42" i="114"/>
  <c r="M42" i="114"/>
  <c r="CJ41" i="114"/>
  <c r="CI41" i="114"/>
  <c r="CH41" i="114"/>
  <c r="CG41" i="114"/>
  <c r="BB41" i="114"/>
  <c r="AJ41" i="114"/>
  <c r="Y41" i="114"/>
  <c r="M41" i="114"/>
  <c r="CJ40" i="114"/>
  <c r="CI40" i="114"/>
  <c r="CH40" i="114"/>
  <c r="CG40" i="114"/>
  <c r="BB40" i="114"/>
  <c r="AJ40" i="114"/>
  <c r="Y40" i="114"/>
  <c r="M40" i="114"/>
  <c r="CJ39" i="114"/>
  <c r="CI39" i="114"/>
  <c r="CH39" i="114"/>
  <c r="CG39" i="114"/>
  <c r="BB39" i="114"/>
  <c r="AJ39" i="114"/>
  <c r="Y39" i="114"/>
  <c r="M39" i="114"/>
  <c r="CJ38" i="114"/>
  <c r="CI38" i="114"/>
  <c r="CH38" i="114"/>
  <c r="CG38" i="114"/>
  <c r="BB38" i="114"/>
  <c r="AJ38" i="114"/>
  <c r="Y38" i="114"/>
  <c r="M38" i="114"/>
  <c r="CJ37" i="114"/>
  <c r="CI37" i="114"/>
  <c r="CH37" i="114"/>
  <c r="CG37" i="114"/>
  <c r="BB37" i="114"/>
  <c r="AJ37" i="114"/>
  <c r="Y37" i="114"/>
  <c r="M37" i="114"/>
  <c r="CJ36" i="114"/>
  <c r="CI36" i="114"/>
  <c r="CH36" i="114"/>
  <c r="CG36" i="114"/>
  <c r="BB36" i="114"/>
  <c r="AJ36" i="114"/>
  <c r="Y36" i="114"/>
  <c r="M36" i="114"/>
  <c r="CJ35" i="114"/>
  <c r="CI35" i="114"/>
  <c r="CH35" i="114"/>
  <c r="CG35" i="114"/>
  <c r="BB35" i="114"/>
  <c r="AJ35" i="114"/>
  <c r="Y35" i="114"/>
  <c r="M35" i="114"/>
  <c r="CJ34" i="114"/>
  <c r="CI34" i="114"/>
  <c r="CH34" i="114"/>
  <c r="CG34" i="114"/>
  <c r="BB34" i="114"/>
  <c r="AJ34" i="114"/>
  <c r="Y34" i="114"/>
  <c r="M34" i="114"/>
  <c r="CJ33" i="114"/>
  <c r="CI33" i="114"/>
  <c r="CH33" i="114"/>
  <c r="CG33" i="114"/>
  <c r="BB33" i="114"/>
  <c r="AJ33" i="114"/>
  <c r="Y33" i="114"/>
  <c r="M33" i="114"/>
  <c r="CJ32" i="114"/>
  <c r="CI32" i="114"/>
  <c r="CH32" i="114"/>
  <c r="CG32" i="114"/>
  <c r="BB32" i="114"/>
  <c r="AJ32" i="114"/>
  <c r="Y32" i="114"/>
  <c r="M32" i="114"/>
  <c r="CJ30" i="114"/>
  <c r="CI30" i="114"/>
  <c r="CH30" i="114"/>
  <c r="CG30" i="114"/>
  <c r="BB30" i="114"/>
  <c r="AJ30" i="114"/>
  <c r="M30" i="114"/>
  <c r="CJ29" i="114"/>
  <c r="CI29" i="114"/>
  <c r="CH29" i="114"/>
  <c r="CG29" i="114"/>
  <c r="BB29" i="114"/>
  <c r="AJ29" i="114"/>
  <c r="M29" i="114"/>
  <c r="CJ28" i="114"/>
  <c r="CI28" i="114"/>
  <c r="CH28" i="114"/>
  <c r="CG28" i="114"/>
  <c r="BB28" i="114"/>
  <c r="AJ28" i="114"/>
  <c r="M28" i="114"/>
  <c r="CJ27" i="114"/>
  <c r="CI27" i="114"/>
  <c r="CH27" i="114"/>
  <c r="CG27" i="114"/>
  <c r="BB27" i="114"/>
  <c r="AJ27" i="114"/>
  <c r="M27" i="114"/>
  <c r="CJ26" i="114"/>
  <c r="CI26" i="114"/>
  <c r="CH26" i="114"/>
  <c r="CG26" i="114"/>
  <c r="BB26" i="114"/>
  <c r="AJ26" i="114"/>
  <c r="M26" i="114"/>
  <c r="CJ25" i="114"/>
  <c r="CI25" i="114"/>
  <c r="CH25" i="114"/>
  <c r="CG25" i="114"/>
  <c r="BB25" i="114"/>
  <c r="AJ25" i="114"/>
  <c r="M25" i="114"/>
  <c r="CJ24" i="114"/>
  <c r="CI24" i="114"/>
  <c r="CH24" i="114"/>
  <c r="CG24" i="114"/>
  <c r="BB24" i="114"/>
  <c r="AJ24" i="114"/>
  <c r="M24" i="114"/>
  <c r="CJ23" i="114"/>
  <c r="CI23" i="114"/>
  <c r="CH23" i="114"/>
  <c r="CG23" i="114"/>
  <c r="BB23" i="114"/>
  <c r="AJ23" i="114"/>
  <c r="M23" i="114"/>
  <c r="CJ22" i="114"/>
  <c r="CI22" i="114"/>
  <c r="CH22" i="114"/>
  <c r="CG22" i="114"/>
  <c r="BB22" i="114"/>
  <c r="AJ22" i="114"/>
  <c r="M22" i="114"/>
  <c r="CJ21" i="114"/>
  <c r="CI21" i="114"/>
  <c r="CH21" i="114"/>
  <c r="CG21" i="114"/>
  <c r="BB21" i="114"/>
  <c r="AJ21" i="114"/>
  <c r="M21" i="114"/>
  <c r="CJ20" i="114"/>
  <c r="CI20" i="114"/>
  <c r="CH20" i="114"/>
  <c r="CG20" i="114"/>
  <c r="BB20" i="114"/>
  <c r="AJ20" i="114"/>
  <c r="M20" i="114"/>
  <c r="CJ19" i="114"/>
  <c r="CI19" i="114"/>
  <c r="CH19" i="114"/>
  <c r="CG19" i="114"/>
  <c r="BB19" i="114"/>
  <c r="AJ19" i="114"/>
  <c r="S19" i="114"/>
  <c r="S22" i="114" s="1"/>
  <c r="S25" i="114" s="1"/>
  <c r="S28" i="114" s="1"/>
  <c r="M19" i="114"/>
  <c r="CJ18" i="114"/>
  <c r="CI18" i="114"/>
  <c r="CH18" i="114"/>
  <c r="CG18" i="114"/>
  <c r="BB18" i="114"/>
  <c r="AJ18" i="114"/>
  <c r="S18" i="114"/>
  <c r="S21" i="114" s="1"/>
  <c r="S24" i="114" s="1"/>
  <c r="S27" i="114" s="1"/>
  <c r="S30" i="114" s="1"/>
  <c r="M18" i="114"/>
  <c r="CJ17" i="114"/>
  <c r="CI17" i="114"/>
  <c r="CH17" i="114"/>
  <c r="CG17" i="114"/>
  <c r="BB17" i="114"/>
  <c r="AJ17" i="114"/>
  <c r="S17" i="114"/>
  <c r="S20" i="114" s="1"/>
  <c r="S23" i="114" s="1"/>
  <c r="S26" i="114" s="1"/>
  <c r="S29" i="114" s="1"/>
  <c r="M17" i="114"/>
  <c r="H17" i="114"/>
  <c r="H18" i="114" s="1"/>
  <c r="H19" i="114" s="1"/>
  <c r="H20" i="114" s="1"/>
  <c r="H21" i="114" s="1"/>
  <c r="H22" i="114" s="1"/>
  <c r="H23" i="114" s="1"/>
  <c r="H24" i="114" s="1"/>
  <c r="H25" i="114" s="1"/>
  <c r="H26" i="114" s="1"/>
  <c r="H27" i="114" s="1"/>
  <c r="H28" i="114" s="1"/>
  <c r="H29" i="114" s="1"/>
  <c r="H30" i="114" s="1"/>
  <c r="H32" i="114" s="1"/>
  <c r="H33" i="114" s="1"/>
  <c r="H34" i="114" s="1"/>
  <c r="H35" i="114" s="1"/>
  <c r="H36" i="114" s="1"/>
  <c r="H37" i="114" s="1"/>
  <c r="H38" i="114" s="1"/>
  <c r="H39" i="114" s="1"/>
  <c r="H40" i="114" s="1"/>
  <c r="H41" i="114" s="1"/>
  <c r="H42" i="114" s="1"/>
  <c r="H43" i="114" s="1"/>
  <c r="H44" i="114" s="1"/>
  <c r="H45" i="114" s="1"/>
  <c r="H46" i="114" s="1"/>
  <c r="CJ16" i="114"/>
  <c r="CI16" i="114"/>
  <c r="CH16" i="114"/>
  <c r="CG16" i="114"/>
  <c r="BB16" i="114"/>
  <c r="AJ16" i="114"/>
  <c r="C8" i="114"/>
  <c r="C7" i="114"/>
  <c r="Z56" i="114" l="1"/>
  <c r="T57" i="114"/>
  <c r="BS56" i="114"/>
  <c r="BS55" i="114"/>
  <c r="BS54" i="114"/>
  <c r="T55" i="114"/>
  <c r="T53" i="114"/>
  <c r="AK57" i="114"/>
  <c r="BS53" i="114"/>
  <c r="BS58" i="114"/>
  <c r="AK53" i="114"/>
  <c r="BS57" i="114"/>
  <c r="AK55" i="114"/>
  <c r="AV54" i="114"/>
  <c r="Z58" i="114"/>
  <c r="AV56" i="114"/>
  <c r="Z54" i="114"/>
  <c r="AV58" i="114"/>
  <c r="S33" i="114"/>
  <c r="S36" i="114" s="1"/>
  <c r="S39" i="114" s="1"/>
  <c r="S42" i="114" s="1"/>
  <c r="S45" i="114" s="1"/>
  <c r="S34" i="114"/>
  <c r="S37" i="114" s="1"/>
  <c r="S40" i="114" s="1"/>
  <c r="S43" i="114" s="1"/>
  <c r="S46" i="114" s="1"/>
  <c r="S32" i="114"/>
  <c r="S35" i="114" s="1"/>
  <c r="S38" i="114" s="1"/>
  <c r="S41" i="114" s="1"/>
  <c r="S44" i="114" s="1"/>
  <c r="Z53" i="114"/>
  <c r="AK54" i="114"/>
  <c r="AV55" i="114"/>
  <c r="T56" i="114"/>
  <c r="Z57" i="114"/>
  <c r="AK58" i="114"/>
  <c r="BX58" i="114" s="1"/>
  <c r="AV53" i="114"/>
  <c r="T54" i="114"/>
  <c r="Z55" i="114"/>
  <c r="AK56" i="114"/>
  <c r="AV57" i="114"/>
  <c r="T58" i="114"/>
  <c r="I24" i="113"/>
  <c r="I23" i="113"/>
  <c r="I22" i="113"/>
  <c r="I21" i="113"/>
  <c r="I20" i="113"/>
  <c r="I19" i="113"/>
  <c r="I18" i="113"/>
  <c r="BX56" i="114" l="1"/>
  <c r="CB56" i="114" s="1"/>
  <c r="BX57" i="114"/>
  <c r="CB57" i="114" s="1"/>
  <c r="BX55" i="114"/>
  <c r="BX53" i="114"/>
  <c r="CB53" i="114" s="1"/>
  <c r="BX54" i="114"/>
  <c r="CB54" i="114" s="1"/>
  <c r="CB58" i="114"/>
  <c r="Y46" i="107"/>
  <c r="Y45" i="107"/>
  <c r="Y44" i="107"/>
  <c r="Y43" i="107"/>
  <c r="Y42" i="107"/>
  <c r="Y41" i="107"/>
  <c r="Y40" i="107"/>
  <c r="Y39" i="107"/>
  <c r="Y38" i="107"/>
  <c r="Y37" i="107"/>
  <c r="Y36" i="107"/>
  <c r="Y35" i="107"/>
  <c r="Y34" i="107"/>
  <c r="Y33" i="107"/>
  <c r="Y32" i="107"/>
  <c r="C56" i="114" l="1"/>
  <c r="C58" i="114"/>
  <c r="C57" i="114"/>
  <c r="C55" i="114"/>
  <c r="C53" i="114"/>
  <c r="CB55" i="114"/>
  <c r="BX70" i="114" s="1"/>
  <c r="C54" i="114"/>
  <c r="H66" i="114"/>
  <c r="BS68" i="114"/>
  <c r="AK68" i="114"/>
  <c r="AK66" i="114"/>
  <c r="T65" i="114"/>
  <c r="Z70" i="114"/>
  <c r="AV69" i="114"/>
  <c r="H69" i="114"/>
  <c r="BX67" i="114"/>
  <c r="AV67" i="114"/>
  <c r="H67" i="114"/>
  <c r="BX65" i="114"/>
  <c r="AV65" i="114"/>
  <c r="BG70" i="114"/>
  <c r="BS69" i="114"/>
  <c r="BG68" i="114"/>
  <c r="T68" i="114"/>
  <c r="BG66" i="114"/>
  <c r="T66" i="114"/>
  <c r="BS65" i="114"/>
  <c r="H64" i="107"/>
  <c r="BN58" i="107"/>
  <c r="BG58" i="107"/>
  <c r="H58" i="107"/>
  <c r="BN57" i="107"/>
  <c r="BG57" i="107"/>
  <c r="H57" i="107"/>
  <c r="BN56" i="107"/>
  <c r="BG56" i="107"/>
  <c r="H56" i="107"/>
  <c r="BN55" i="107"/>
  <c r="BG55" i="107"/>
  <c r="H55" i="107"/>
  <c r="BN54" i="107"/>
  <c r="BG54" i="107"/>
  <c r="H54" i="107"/>
  <c r="BN53" i="107"/>
  <c r="BG53" i="107"/>
  <c r="H53" i="107"/>
  <c r="H52" i="107"/>
  <c r="CJ46" i="107"/>
  <c r="CI46" i="107"/>
  <c r="CH46" i="107"/>
  <c r="CG46" i="107"/>
  <c r="BB46" i="107"/>
  <c r="AJ46" i="107"/>
  <c r="M46" i="107"/>
  <c r="CJ45" i="107"/>
  <c r="CI45" i="107"/>
  <c r="CH45" i="107"/>
  <c r="CG45" i="107"/>
  <c r="BB45" i="107"/>
  <c r="AJ45" i="107"/>
  <c r="M45" i="107"/>
  <c r="CJ44" i="107"/>
  <c r="CI44" i="107"/>
  <c r="CH44" i="107"/>
  <c r="CG44" i="107"/>
  <c r="BB44" i="107"/>
  <c r="AJ44" i="107"/>
  <c r="M44" i="107"/>
  <c r="CJ43" i="107"/>
  <c r="CI43" i="107"/>
  <c r="CH43" i="107"/>
  <c r="CG43" i="107"/>
  <c r="BB43" i="107"/>
  <c r="AJ43" i="107"/>
  <c r="M43" i="107"/>
  <c r="CJ42" i="107"/>
  <c r="CI42" i="107"/>
  <c r="CH42" i="107"/>
  <c r="CG42" i="107"/>
  <c r="BB42" i="107"/>
  <c r="AJ42" i="107"/>
  <c r="M42" i="107"/>
  <c r="CJ41" i="107"/>
  <c r="CI41" i="107"/>
  <c r="CH41" i="107"/>
  <c r="CG41" i="107"/>
  <c r="BB41" i="107"/>
  <c r="AJ41" i="107"/>
  <c r="M41" i="107"/>
  <c r="CJ40" i="107"/>
  <c r="CI40" i="107"/>
  <c r="CH40" i="107"/>
  <c r="CG40" i="107"/>
  <c r="BB40" i="107"/>
  <c r="AJ40" i="107"/>
  <c r="M40" i="107"/>
  <c r="CJ39" i="107"/>
  <c r="CI39" i="107"/>
  <c r="CH39" i="107"/>
  <c r="CG39" i="107"/>
  <c r="BB39" i="107"/>
  <c r="AJ39" i="107"/>
  <c r="M39" i="107"/>
  <c r="CJ38" i="107"/>
  <c r="CI38" i="107"/>
  <c r="CH38" i="107"/>
  <c r="CG38" i="107"/>
  <c r="BB38" i="107"/>
  <c r="AJ38" i="107"/>
  <c r="M38" i="107"/>
  <c r="CJ37" i="107"/>
  <c r="CI37" i="107"/>
  <c r="CH37" i="107"/>
  <c r="CG37" i="107"/>
  <c r="BB37" i="107"/>
  <c r="AJ37" i="107"/>
  <c r="M37" i="107"/>
  <c r="CJ36" i="107"/>
  <c r="CI36" i="107"/>
  <c r="CH36" i="107"/>
  <c r="CG36" i="107"/>
  <c r="BB36" i="107"/>
  <c r="AJ36" i="107"/>
  <c r="M36" i="107"/>
  <c r="CJ35" i="107"/>
  <c r="CI35" i="107"/>
  <c r="CH35" i="107"/>
  <c r="CG35" i="107"/>
  <c r="BB35" i="107"/>
  <c r="AJ35" i="107"/>
  <c r="M35" i="107"/>
  <c r="CJ34" i="107"/>
  <c r="CI34" i="107"/>
  <c r="CH34" i="107"/>
  <c r="CG34" i="107"/>
  <c r="BB34" i="107"/>
  <c r="AJ34" i="107"/>
  <c r="M34" i="107"/>
  <c r="CJ33" i="107"/>
  <c r="CI33" i="107"/>
  <c r="CH33" i="107"/>
  <c r="CG33" i="107"/>
  <c r="BB33" i="107"/>
  <c r="AJ33" i="107"/>
  <c r="M33" i="107"/>
  <c r="CJ32" i="107"/>
  <c r="CI32" i="107"/>
  <c r="CH32" i="107"/>
  <c r="CG32" i="107"/>
  <c r="BB32" i="107"/>
  <c r="AJ32" i="107"/>
  <c r="M32" i="107"/>
  <c r="CJ30" i="107"/>
  <c r="CI30" i="107"/>
  <c r="CH30" i="107"/>
  <c r="CG30" i="107"/>
  <c r="BB30" i="107"/>
  <c r="AJ30" i="107"/>
  <c r="Y30" i="107"/>
  <c r="M30" i="107"/>
  <c r="CJ29" i="107"/>
  <c r="CI29" i="107"/>
  <c r="CH29" i="107"/>
  <c r="CG29" i="107"/>
  <c r="BB29" i="107"/>
  <c r="AJ29" i="107"/>
  <c r="Y29" i="107"/>
  <c r="M29" i="107"/>
  <c r="CJ28" i="107"/>
  <c r="CI28" i="107"/>
  <c r="CH28" i="107"/>
  <c r="CG28" i="107"/>
  <c r="BB28" i="107"/>
  <c r="AJ28" i="107"/>
  <c r="Y28" i="107"/>
  <c r="M28" i="107"/>
  <c r="CJ27" i="107"/>
  <c r="CI27" i="107"/>
  <c r="CH27" i="107"/>
  <c r="CG27" i="107"/>
  <c r="BB27" i="107"/>
  <c r="AJ27" i="107"/>
  <c r="Y27" i="107"/>
  <c r="M27" i="107"/>
  <c r="CJ26" i="107"/>
  <c r="CI26" i="107"/>
  <c r="CH26" i="107"/>
  <c r="CG26" i="107"/>
  <c r="BB26" i="107"/>
  <c r="AJ26" i="107"/>
  <c r="Y26" i="107"/>
  <c r="M26" i="107"/>
  <c r="CJ25" i="107"/>
  <c r="CI25" i="107"/>
  <c r="CH25" i="107"/>
  <c r="CG25" i="107"/>
  <c r="BB25" i="107"/>
  <c r="AJ25" i="107"/>
  <c r="Y25" i="107"/>
  <c r="M25" i="107"/>
  <c r="CJ24" i="107"/>
  <c r="CI24" i="107"/>
  <c r="CH24" i="107"/>
  <c r="CG24" i="107"/>
  <c r="BB24" i="107"/>
  <c r="AJ24" i="107"/>
  <c r="Y24" i="107"/>
  <c r="M24" i="107"/>
  <c r="CJ23" i="107"/>
  <c r="CI23" i="107"/>
  <c r="CH23" i="107"/>
  <c r="CG23" i="107"/>
  <c r="BB23" i="107"/>
  <c r="AJ23" i="107"/>
  <c r="Y23" i="107"/>
  <c r="M23" i="107"/>
  <c r="CJ22" i="107"/>
  <c r="CI22" i="107"/>
  <c r="CH22" i="107"/>
  <c r="CG22" i="107"/>
  <c r="BB22" i="107"/>
  <c r="AJ22" i="107"/>
  <c r="Y22" i="107"/>
  <c r="M22" i="107"/>
  <c r="CJ21" i="107"/>
  <c r="CI21" i="107"/>
  <c r="CH21" i="107"/>
  <c r="CG21" i="107"/>
  <c r="BB21" i="107"/>
  <c r="AJ21" i="107"/>
  <c r="Y21" i="107"/>
  <c r="M21" i="107"/>
  <c r="CJ20" i="107"/>
  <c r="CI20" i="107"/>
  <c r="CH20" i="107"/>
  <c r="CG20" i="107"/>
  <c r="BB20" i="107"/>
  <c r="AJ20" i="107"/>
  <c r="Y20" i="107"/>
  <c r="M20" i="107"/>
  <c r="CJ19" i="107"/>
  <c r="CI19" i="107"/>
  <c r="CH19" i="107"/>
  <c r="CG19" i="107"/>
  <c r="BB19" i="107"/>
  <c r="AJ19" i="107"/>
  <c r="Y19" i="107"/>
  <c r="S19" i="107"/>
  <c r="S22" i="107" s="1"/>
  <c r="S25" i="107" s="1"/>
  <c r="S28" i="107" s="1"/>
  <c r="M19" i="107"/>
  <c r="CJ18" i="107"/>
  <c r="CI18" i="107"/>
  <c r="CH18" i="107"/>
  <c r="CG18" i="107"/>
  <c r="BB18" i="107"/>
  <c r="AJ18" i="107"/>
  <c r="S18" i="107"/>
  <c r="S21" i="107" s="1"/>
  <c r="S24" i="107" s="1"/>
  <c r="S27" i="107" s="1"/>
  <c r="S30" i="107" s="1"/>
  <c r="M18" i="107"/>
  <c r="CJ17" i="107"/>
  <c r="CI17" i="107"/>
  <c r="CH17" i="107"/>
  <c r="CG17" i="107"/>
  <c r="BB17" i="107"/>
  <c r="AJ17" i="107"/>
  <c r="S17" i="107"/>
  <c r="S20" i="107" s="1"/>
  <c r="S23" i="107" s="1"/>
  <c r="S26" i="107" s="1"/>
  <c r="S29" i="107" s="1"/>
  <c r="M17" i="107"/>
  <c r="H17" i="107"/>
  <c r="H18" i="107" s="1"/>
  <c r="H19" i="107" s="1"/>
  <c r="H20" i="107" s="1"/>
  <c r="H21" i="107" s="1"/>
  <c r="H22" i="107" s="1"/>
  <c r="H23" i="107" s="1"/>
  <c r="H24" i="107" s="1"/>
  <c r="H25" i="107" s="1"/>
  <c r="H26" i="107" s="1"/>
  <c r="H27" i="107" s="1"/>
  <c r="H28" i="107" s="1"/>
  <c r="H29" i="107" s="1"/>
  <c r="H30" i="107" s="1"/>
  <c r="H32" i="107" s="1"/>
  <c r="H33" i="107" s="1"/>
  <c r="H34" i="107" s="1"/>
  <c r="H35" i="107" s="1"/>
  <c r="H36" i="107" s="1"/>
  <c r="H37" i="107" s="1"/>
  <c r="H38" i="107" s="1"/>
  <c r="H39" i="107" s="1"/>
  <c r="H40" i="107" s="1"/>
  <c r="H41" i="107" s="1"/>
  <c r="H42" i="107" s="1"/>
  <c r="H43" i="107" s="1"/>
  <c r="H44" i="107" s="1"/>
  <c r="H45" i="107" s="1"/>
  <c r="H46" i="107" s="1"/>
  <c r="CJ16" i="107"/>
  <c r="CI16" i="107"/>
  <c r="CH16" i="107"/>
  <c r="CG16" i="107"/>
  <c r="BB16" i="107"/>
  <c r="AJ16" i="107"/>
  <c r="C8" i="107"/>
  <c r="C7" i="107"/>
  <c r="C70" i="114" l="1"/>
  <c r="BN65" i="114"/>
  <c r="BS66" i="114"/>
  <c r="T69" i="114"/>
  <c r="BN67" i="114"/>
  <c r="BS67" i="114"/>
  <c r="T70" i="114"/>
  <c r="Z66" i="114"/>
  <c r="BN68" i="114"/>
  <c r="BN70" i="114"/>
  <c r="T67" i="114"/>
  <c r="AK70" i="114"/>
  <c r="BN69" i="114"/>
  <c r="Z67" i="114"/>
  <c r="BX68" i="114"/>
  <c r="BS70" i="114"/>
  <c r="AV66" i="114"/>
  <c r="H68" i="114"/>
  <c r="AV70" i="114"/>
  <c r="C65" i="114"/>
  <c r="AK65" i="114"/>
  <c r="AK67" i="114"/>
  <c r="AK69" i="114"/>
  <c r="H65" i="114"/>
  <c r="BN66" i="114"/>
  <c r="Z68" i="114"/>
  <c r="BX69" i="114"/>
  <c r="BG65" i="114"/>
  <c r="BG67" i="114"/>
  <c r="BG69" i="114"/>
  <c r="Z65" i="114"/>
  <c r="BX66" i="114"/>
  <c r="AV68" i="114"/>
  <c r="Z69" i="114"/>
  <c r="H70" i="114"/>
  <c r="C66" i="114"/>
  <c r="C69" i="114"/>
  <c r="C67" i="114"/>
  <c r="C68" i="114"/>
  <c r="BS54" i="107"/>
  <c r="AK58" i="107"/>
  <c r="AV58" i="107"/>
  <c r="BS58" i="107"/>
  <c r="BS53" i="107"/>
  <c r="BS57" i="107"/>
  <c r="AK56" i="107"/>
  <c r="T56" i="107"/>
  <c r="BS56" i="107"/>
  <c r="T58" i="107"/>
  <c r="Z55" i="107"/>
  <c r="AK55" i="107"/>
  <c r="BS55" i="107"/>
  <c r="AV55" i="107"/>
  <c r="Z53" i="107"/>
  <c r="Z54" i="107"/>
  <c r="AV57" i="107"/>
  <c r="AK54" i="107"/>
  <c r="Z57" i="107"/>
  <c r="Z58" i="107"/>
  <c r="AK53" i="107"/>
  <c r="AV53" i="107"/>
  <c r="T53" i="107"/>
  <c r="T54" i="107"/>
  <c r="S32" i="107"/>
  <c r="S35" i="107" s="1"/>
  <c r="S38" i="107" s="1"/>
  <c r="S41" i="107" s="1"/>
  <c r="S44" i="107" s="1"/>
  <c r="S33" i="107"/>
  <c r="S36" i="107" s="1"/>
  <c r="S39" i="107" s="1"/>
  <c r="S42" i="107" s="1"/>
  <c r="S45" i="107" s="1"/>
  <c r="S34" i="107"/>
  <c r="S37" i="107" s="1"/>
  <c r="S40" i="107" s="1"/>
  <c r="S43" i="107" s="1"/>
  <c r="S46" i="107" s="1"/>
  <c r="Z56" i="107"/>
  <c r="AV54" i="107"/>
  <c r="T55" i="107"/>
  <c r="AK57" i="107"/>
  <c r="AV56" i="107"/>
  <c r="T57" i="107"/>
  <c r="BX58" i="107" l="1"/>
  <c r="CB58" i="107" s="1"/>
  <c r="BX56" i="107"/>
  <c r="CB56" i="107" s="1"/>
  <c r="BX54" i="107"/>
  <c r="CB54" i="107" s="1"/>
  <c r="BX57" i="107"/>
  <c r="CB57" i="107" s="1"/>
  <c r="BX53" i="107"/>
  <c r="CB53" i="107" s="1"/>
  <c r="BX55" i="107"/>
  <c r="CB55" i="107" s="1"/>
  <c r="C53" i="107" l="1"/>
  <c r="C55" i="107"/>
  <c r="C57" i="107"/>
  <c r="C58" i="107"/>
  <c r="C56" i="107"/>
  <c r="BN65" i="107"/>
  <c r="C54" i="107"/>
  <c r="BG66" i="107"/>
  <c r="BS67" i="107"/>
  <c r="BS65" i="107"/>
  <c r="BN66" i="107"/>
  <c r="Z70" i="107"/>
  <c r="Z65" i="107"/>
  <c r="AK66" i="107"/>
  <c r="H66" i="107"/>
  <c r="T67" i="107"/>
  <c r="AV68" i="107"/>
  <c r="BX66" i="107"/>
  <c r="H65" i="107"/>
  <c r="AV66" i="107"/>
  <c r="BG68" i="107"/>
  <c r="AV65" i="107"/>
  <c r="Z68" i="107"/>
  <c r="Z67" i="107"/>
  <c r="BN67" i="107"/>
  <c r="AK69" i="107"/>
  <c r="Z66" i="107"/>
  <c r="BS68" i="107"/>
  <c r="H68" i="107"/>
  <c r="T68" i="107"/>
  <c r="BX69" i="107"/>
  <c r="Z69" i="107"/>
  <c r="T70" i="107"/>
  <c r="H67" i="107"/>
  <c r="AK68" i="107"/>
  <c r="BG69" i="107"/>
  <c r="BX68" i="107"/>
  <c r="T65" i="107"/>
  <c r="BX70" i="107"/>
  <c r="BX65" i="107"/>
  <c r="BX67" i="107"/>
  <c r="BS70" i="107"/>
  <c r="AK70" i="107"/>
  <c r="BN69" i="107"/>
  <c r="BS69" i="107"/>
  <c r="BS66" i="107"/>
  <c r="AK65" i="107"/>
  <c r="H69" i="107"/>
  <c r="BN68" i="107"/>
  <c r="H70" i="107"/>
  <c r="AV67" i="107"/>
  <c r="AV70" i="107"/>
  <c r="BG70" i="107"/>
  <c r="T69" i="107"/>
  <c r="T66" i="107"/>
  <c r="BG67" i="107"/>
  <c r="AV69" i="107"/>
  <c r="BG65" i="107"/>
  <c r="BN70" i="107"/>
  <c r="AK67" i="107"/>
  <c r="C66" i="107" l="1"/>
  <c r="C70" i="107"/>
  <c r="C67" i="107"/>
  <c r="C65" i="107"/>
  <c r="C68" i="107"/>
  <c r="C69" i="107"/>
</calcChain>
</file>

<file path=xl/comments1.xml><?xml version="1.0" encoding="utf-8"?>
<comments xmlns="http://schemas.openxmlformats.org/spreadsheetml/2006/main">
  <authors>
    <author>Daniel Conrady</author>
  </authors>
  <commentList>
    <comment ref="C14" authorId="0" shapeId="0">
      <text>
        <r>
          <rPr>
            <b/>
            <sz val="9"/>
            <color indexed="81"/>
            <rFont val="Tahoma"/>
            <family val="2"/>
          </rPr>
          <t>Spieldauer
eintragen</t>
        </r>
      </text>
    </comment>
    <comment ref="M16" authorId="0" shapeId="0">
      <text>
        <r>
          <rPr>
            <b/>
            <sz val="9"/>
            <color indexed="81"/>
            <rFont val="Tahoma"/>
            <family val="2"/>
          </rPr>
          <t>Datum
eintragen</t>
        </r>
      </text>
    </comment>
    <comment ref="S16" authorId="0" shapeId="0">
      <text>
        <r>
          <rPr>
            <b/>
            <sz val="9"/>
            <color indexed="81"/>
            <rFont val="Tahoma"/>
            <family val="2"/>
          </rPr>
          <t>Startzeit
eintragen</t>
        </r>
      </text>
    </comment>
    <comment ref="Y16" authorId="0" shapeId="0">
      <text>
        <r>
          <rPr>
            <b/>
            <sz val="9"/>
            <color indexed="81"/>
            <rFont val="Tahoma"/>
            <family val="2"/>
          </rPr>
          <t>Austragungsort 1
eintragen</t>
        </r>
      </text>
    </comment>
    <comment ref="Y17" authorId="0" shapeId="0">
      <text>
        <r>
          <rPr>
            <b/>
            <sz val="9"/>
            <color indexed="81"/>
            <rFont val="Tahoma"/>
            <family val="2"/>
          </rPr>
          <t>Austragungsort 2
eintragen</t>
        </r>
      </text>
    </comment>
  </commentList>
</comments>
</file>

<file path=xl/comments10.xml><?xml version="1.0" encoding="utf-8"?>
<comments xmlns="http://schemas.openxmlformats.org/spreadsheetml/2006/main">
  <authors>
    <author>Daniel Conrady</author>
  </authors>
  <commentList>
    <comment ref="C14" authorId="0" shapeId="0">
      <text>
        <r>
          <rPr>
            <b/>
            <sz val="9"/>
            <color indexed="81"/>
            <rFont val="Tahoma"/>
            <family val="2"/>
          </rPr>
          <t>Spieldauer
eintragen</t>
        </r>
      </text>
    </comment>
    <comment ref="M16" authorId="0" shapeId="0">
      <text>
        <r>
          <rPr>
            <b/>
            <sz val="9"/>
            <color indexed="81"/>
            <rFont val="Tahoma"/>
            <family val="2"/>
          </rPr>
          <t>Datum
eintragen</t>
        </r>
      </text>
    </comment>
    <comment ref="S16" authorId="0" shapeId="0">
      <text>
        <r>
          <rPr>
            <b/>
            <sz val="9"/>
            <color indexed="81"/>
            <rFont val="Tahoma"/>
            <family val="2"/>
          </rPr>
          <t>Startzeit
eintragen</t>
        </r>
      </text>
    </comment>
    <comment ref="Y16" authorId="0" shapeId="0">
      <text>
        <r>
          <rPr>
            <b/>
            <sz val="9"/>
            <color indexed="81"/>
            <rFont val="Tahoma"/>
            <family val="2"/>
          </rPr>
          <t>Austragungsort 1
eintragen</t>
        </r>
      </text>
    </comment>
    <comment ref="Y17" authorId="0" shapeId="0">
      <text>
        <r>
          <rPr>
            <b/>
            <sz val="9"/>
            <color indexed="81"/>
            <rFont val="Tahoma"/>
            <family val="2"/>
          </rPr>
          <t>Austragungsort 2
eintragen</t>
        </r>
      </text>
    </comment>
  </commentList>
</comments>
</file>

<file path=xl/comments11.xml><?xml version="1.0" encoding="utf-8"?>
<comments xmlns="http://schemas.openxmlformats.org/spreadsheetml/2006/main">
  <authors>
    <author>Daniel Conrady</author>
  </authors>
  <commentList>
    <comment ref="C14" authorId="0" shapeId="0">
      <text>
        <r>
          <rPr>
            <b/>
            <sz val="9"/>
            <color indexed="81"/>
            <rFont val="Tahoma"/>
            <family val="2"/>
          </rPr>
          <t>Spieldauer
eintragen</t>
        </r>
      </text>
    </comment>
    <comment ref="M16" authorId="0" shapeId="0">
      <text>
        <r>
          <rPr>
            <b/>
            <sz val="9"/>
            <color indexed="81"/>
            <rFont val="Tahoma"/>
            <family val="2"/>
          </rPr>
          <t>Datum
eintragen</t>
        </r>
      </text>
    </comment>
    <comment ref="S16" authorId="0" shapeId="0">
      <text>
        <r>
          <rPr>
            <b/>
            <sz val="9"/>
            <color indexed="81"/>
            <rFont val="Tahoma"/>
            <family val="2"/>
          </rPr>
          <t>Startzeit
eintragen</t>
        </r>
      </text>
    </comment>
    <comment ref="Y16" authorId="0" shapeId="0">
      <text>
        <r>
          <rPr>
            <b/>
            <sz val="9"/>
            <color indexed="81"/>
            <rFont val="Tahoma"/>
            <family val="2"/>
          </rPr>
          <t>Austragungsort 1
eintragen</t>
        </r>
      </text>
    </comment>
    <comment ref="Y17" authorId="0" shapeId="0">
      <text>
        <r>
          <rPr>
            <b/>
            <sz val="9"/>
            <color indexed="81"/>
            <rFont val="Tahoma"/>
            <family val="2"/>
          </rPr>
          <t>Austragungsort 2
eintragen</t>
        </r>
      </text>
    </comment>
  </commentList>
</comments>
</file>

<file path=xl/comments12.xml><?xml version="1.0" encoding="utf-8"?>
<comments xmlns="http://schemas.openxmlformats.org/spreadsheetml/2006/main">
  <authors>
    <author>Daniel Conrady</author>
  </authors>
  <commentList>
    <comment ref="C14" authorId="0" shapeId="0">
      <text>
        <r>
          <rPr>
            <b/>
            <sz val="9"/>
            <color indexed="81"/>
            <rFont val="Tahoma"/>
            <family val="2"/>
          </rPr>
          <t>Spieldauer
eintragen</t>
        </r>
      </text>
    </comment>
    <comment ref="M16" authorId="0" shapeId="0">
      <text>
        <r>
          <rPr>
            <b/>
            <sz val="9"/>
            <color indexed="81"/>
            <rFont val="Tahoma"/>
            <family val="2"/>
          </rPr>
          <t>Datum
eintragen</t>
        </r>
      </text>
    </comment>
    <comment ref="S16" authorId="0" shapeId="0">
      <text>
        <r>
          <rPr>
            <b/>
            <sz val="9"/>
            <color indexed="81"/>
            <rFont val="Tahoma"/>
            <family val="2"/>
          </rPr>
          <t>Startzeit
eintragen</t>
        </r>
      </text>
    </comment>
  </commentList>
</comments>
</file>

<file path=xl/comments13.xml><?xml version="1.0" encoding="utf-8"?>
<comments xmlns="http://schemas.openxmlformats.org/spreadsheetml/2006/main">
  <authors>
    <author>Daniel Conrady</author>
  </authors>
  <commentList>
    <comment ref="C14" authorId="0" shapeId="0">
      <text>
        <r>
          <rPr>
            <b/>
            <sz val="9"/>
            <color indexed="81"/>
            <rFont val="Tahoma"/>
            <family val="2"/>
          </rPr>
          <t>Spieldauer
eintragen</t>
        </r>
      </text>
    </comment>
    <comment ref="M16" authorId="0" shapeId="0">
      <text>
        <r>
          <rPr>
            <b/>
            <sz val="9"/>
            <color indexed="81"/>
            <rFont val="Tahoma"/>
            <family val="2"/>
          </rPr>
          <t>Datum
eintragen</t>
        </r>
      </text>
    </comment>
    <comment ref="S16" authorId="0" shapeId="0">
      <text>
        <r>
          <rPr>
            <b/>
            <sz val="9"/>
            <color indexed="81"/>
            <rFont val="Tahoma"/>
            <family val="2"/>
          </rPr>
          <t>Startzeit
eintragen</t>
        </r>
      </text>
    </comment>
  </commentList>
</comments>
</file>

<file path=xl/comments2.xml><?xml version="1.0" encoding="utf-8"?>
<comments xmlns="http://schemas.openxmlformats.org/spreadsheetml/2006/main">
  <authors>
    <author>Daniel Conrady</author>
  </authors>
  <commentList>
    <comment ref="C14" authorId="0" shapeId="0">
      <text>
        <r>
          <rPr>
            <b/>
            <sz val="9"/>
            <color indexed="81"/>
            <rFont val="Tahoma"/>
            <family val="2"/>
          </rPr>
          <t>Spieldauer
eintragen</t>
        </r>
      </text>
    </comment>
    <comment ref="M16" authorId="0" shapeId="0">
      <text>
        <r>
          <rPr>
            <b/>
            <sz val="9"/>
            <color indexed="81"/>
            <rFont val="Tahoma"/>
            <family val="2"/>
          </rPr>
          <t>Datum
eintragen</t>
        </r>
      </text>
    </comment>
    <comment ref="S16" authorId="0" shapeId="0">
      <text>
        <r>
          <rPr>
            <b/>
            <sz val="9"/>
            <color indexed="81"/>
            <rFont val="Tahoma"/>
            <family val="2"/>
          </rPr>
          <t>Startzeit
eintragen</t>
        </r>
      </text>
    </comment>
    <comment ref="Y16" authorId="0" shapeId="0">
      <text>
        <r>
          <rPr>
            <b/>
            <sz val="9"/>
            <color indexed="81"/>
            <rFont val="Tahoma"/>
            <family val="2"/>
          </rPr>
          <t>Austragungsort 1
eintragen</t>
        </r>
      </text>
    </comment>
    <comment ref="Y17" authorId="0" shapeId="0">
      <text>
        <r>
          <rPr>
            <b/>
            <sz val="9"/>
            <color indexed="81"/>
            <rFont val="Tahoma"/>
            <family val="2"/>
          </rPr>
          <t>Austragungsort 2
eintragen</t>
        </r>
      </text>
    </comment>
  </commentList>
</comments>
</file>

<file path=xl/comments3.xml><?xml version="1.0" encoding="utf-8"?>
<comments xmlns="http://schemas.openxmlformats.org/spreadsheetml/2006/main">
  <authors>
    <author>Daniel Conrady</author>
  </authors>
  <commentList>
    <comment ref="C14" authorId="0" shapeId="0">
      <text>
        <r>
          <rPr>
            <b/>
            <sz val="9"/>
            <color indexed="81"/>
            <rFont val="Tahoma"/>
            <family val="2"/>
          </rPr>
          <t>Spieldauer
eintragen</t>
        </r>
      </text>
    </comment>
    <comment ref="M16" authorId="0" shapeId="0">
      <text>
        <r>
          <rPr>
            <b/>
            <sz val="9"/>
            <color indexed="81"/>
            <rFont val="Tahoma"/>
            <family val="2"/>
          </rPr>
          <t>Datum
eintragen</t>
        </r>
      </text>
    </comment>
    <comment ref="S16" authorId="0" shapeId="0">
      <text>
        <r>
          <rPr>
            <b/>
            <sz val="9"/>
            <color indexed="81"/>
            <rFont val="Tahoma"/>
            <family val="2"/>
          </rPr>
          <t>Startzeit
eintragen</t>
        </r>
      </text>
    </comment>
    <comment ref="Y16" authorId="0" shapeId="0">
      <text>
        <r>
          <rPr>
            <b/>
            <sz val="9"/>
            <color indexed="81"/>
            <rFont val="Tahoma"/>
            <family val="2"/>
          </rPr>
          <t>Austragungsort 1
eintragen</t>
        </r>
      </text>
    </comment>
    <comment ref="Y17" authorId="0" shapeId="0">
      <text>
        <r>
          <rPr>
            <b/>
            <sz val="9"/>
            <color indexed="81"/>
            <rFont val="Tahoma"/>
            <family val="2"/>
          </rPr>
          <t>Austragungsort 2
eintragen</t>
        </r>
      </text>
    </comment>
  </commentList>
</comments>
</file>

<file path=xl/comments4.xml><?xml version="1.0" encoding="utf-8"?>
<comments xmlns="http://schemas.openxmlformats.org/spreadsheetml/2006/main">
  <authors>
    <author>Daniel Conrady</author>
  </authors>
  <commentList>
    <comment ref="C14" authorId="0" shapeId="0">
      <text>
        <r>
          <rPr>
            <b/>
            <sz val="9"/>
            <color indexed="81"/>
            <rFont val="Tahoma"/>
            <family val="2"/>
          </rPr>
          <t>Spieldauer
eintragen</t>
        </r>
      </text>
    </comment>
    <comment ref="M16" authorId="0" shapeId="0">
      <text>
        <r>
          <rPr>
            <b/>
            <sz val="9"/>
            <color indexed="81"/>
            <rFont val="Tahoma"/>
            <family val="2"/>
          </rPr>
          <t>Datum
eintragen</t>
        </r>
      </text>
    </comment>
    <comment ref="S16" authorId="0" shapeId="0">
      <text>
        <r>
          <rPr>
            <b/>
            <sz val="9"/>
            <color indexed="81"/>
            <rFont val="Tahoma"/>
            <family val="2"/>
          </rPr>
          <t>Startzeit
eintragen</t>
        </r>
      </text>
    </comment>
  </commentList>
</comments>
</file>

<file path=xl/comments5.xml><?xml version="1.0" encoding="utf-8"?>
<comments xmlns="http://schemas.openxmlformats.org/spreadsheetml/2006/main">
  <authors>
    <author>Daniel Conrady</author>
  </authors>
  <commentList>
    <comment ref="C14" authorId="0" shapeId="0">
      <text>
        <r>
          <rPr>
            <b/>
            <sz val="9"/>
            <color indexed="81"/>
            <rFont val="Tahoma"/>
            <family val="2"/>
          </rPr>
          <t>Spieldauer
eintragen</t>
        </r>
      </text>
    </comment>
    <comment ref="M16" authorId="0" shapeId="0">
      <text>
        <r>
          <rPr>
            <b/>
            <sz val="9"/>
            <color indexed="81"/>
            <rFont val="Tahoma"/>
            <family val="2"/>
          </rPr>
          <t>Datum
eintragen</t>
        </r>
      </text>
    </comment>
    <comment ref="S16" authorId="0" shapeId="0">
      <text>
        <r>
          <rPr>
            <b/>
            <sz val="9"/>
            <color indexed="81"/>
            <rFont val="Tahoma"/>
            <family val="2"/>
          </rPr>
          <t>Startzeit
eintragen</t>
        </r>
      </text>
    </comment>
    <comment ref="Y16" authorId="0" shapeId="0">
      <text>
        <r>
          <rPr>
            <b/>
            <sz val="9"/>
            <color indexed="81"/>
            <rFont val="Tahoma"/>
            <family val="2"/>
          </rPr>
          <t>Austragungsort 1
eintragen</t>
        </r>
      </text>
    </comment>
    <comment ref="Y17" authorId="0" shapeId="0">
      <text>
        <r>
          <rPr>
            <b/>
            <sz val="9"/>
            <color indexed="81"/>
            <rFont val="Tahoma"/>
            <family val="2"/>
          </rPr>
          <t>Austragungsort 2
eintragen</t>
        </r>
      </text>
    </comment>
  </commentList>
</comments>
</file>

<file path=xl/comments6.xml><?xml version="1.0" encoding="utf-8"?>
<comments xmlns="http://schemas.openxmlformats.org/spreadsheetml/2006/main">
  <authors>
    <author>Daniel Conrady</author>
  </authors>
  <commentList>
    <comment ref="C14" authorId="0" shapeId="0">
      <text>
        <r>
          <rPr>
            <b/>
            <sz val="9"/>
            <color indexed="81"/>
            <rFont val="Tahoma"/>
            <family val="2"/>
          </rPr>
          <t>Spieldauer
eintragen</t>
        </r>
      </text>
    </comment>
    <comment ref="M16" authorId="0" shapeId="0">
      <text>
        <r>
          <rPr>
            <b/>
            <sz val="9"/>
            <color indexed="81"/>
            <rFont val="Tahoma"/>
            <family val="2"/>
          </rPr>
          <t>Datum
eintragen</t>
        </r>
      </text>
    </comment>
    <comment ref="S16" authorId="0" shapeId="0">
      <text>
        <r>
          <rPr>
            <b/>
            <sz val="9"/>
            <color indexed="81"/>
            <rFont val="Tahoma"/>
            <family val="2"/>
          </rPr>
          <t>Startzeit
eintragen</t>
        </r>
      </text>
    </comment>
    <comment ref="S17" authorId="0" shapeId="0">
      <text>
        <r>
          <rPr>
            <b/>
            <sz val="9"/>
            <color indexed="81"/>
            <rFont val="Tahoma"/>
            <family val="2"/>
          </rPr>
          <t>Startzeit
eintragen</t>
        </r>
      </text>
    </comment>
  </commentList>
</comments>
</file>

<file path=xl/comments7.xml><?xml version="1.0" encoding="utf-8"?>
<comments xmlns="http://schemas.openxmlformats.org/spreadsheetml/2006/main">
  <authors>
    <author>Daniel Conrady</author>
  </authors>
  <commentList>
    <comment ref="C14" authorId="0" shapeId="0">
      <text>
        <r>
          <rPr>
            <b/>
            <sz val="9"/>
            <color indexed="81"/>
            <rFont val="Tahoma"/>
            <family val="2"/>
          </rPr>
          <t>Spieldauer
eintragen</t>
        </r>
      </text>
    </comment>
    <comment ref="M16" authorId="0" shapeId="0">
      <text>
        <r>
          <rPr>
            <b/>
            <sz val="9"/>
            <color indexed="81"/>
            <rFont val="Tahoma"/>
            <family val="2"/>
          </rPr>
          <t>Datum
eintragen</t>
        </r>
      </text>
    </comment>
    <comment ref="S16" authorId="0" shapeId="0">
      <text>
        <r>
          <rPr>
            <b/>
            <sz val="9"/>
            <color indexed="81"/>
            <rFont val="Tahoma"/>
            <family val="2"/>
          </rPr>
          <t>Startzeit
eintragen</t>
        </r>
      </text>
    </comment>
    <comment ref="S17" authorId="0" shapeId="0">
      <text>
        <r>
          <rPr>
            <b/>
            <sz val="9"/>
            <color indexed="81"/>
            <rFont val="Tahoma"/>
            <family val="2"/>
          </rPr>
          <t>Startzeit
eintragen</t>
        </r>
      </text>
    </comment>
  </commentList>
</comments>
</file>

<file path=xl/comments8.xml><?xml version="1.0" encoding="utf-8"?>
<comments xmlns="http://schemas.openxmlformats.org/spreadsheetml/2006/main">
  <authors>
    <author>Daniel Conrady</author>
  </authors>
  <commentList>
    <comment ref="C14" authorId="0" shapeId="0">
      <text>
        <r>
          <rPr>
            <b/>
            <sz val="9"/>
            <color indexed="81"/>
            <rFont val="Tahoma"/>
            <family val="2"/>
          </rPr>
          <t>Spieldauer
eintragen</t>
        </r>
      </text>
    </comment>
    <comment ref="M16" authorId="0" shapeId="0">
      <text>
        <r>
          <rPr>
            <b/>
            <sz val="9"/>
            <color indexed="81"/>
            <rFont val="Tahoma"/>
            <family val="2"/>
          </rPr>
          <t>Datum
eintragen</t>
        </r>
      </text>
    </comment>
    <comment ref="S16" authorId="0" shapeId="0">
      <text>
        <r>
          <rPr>
            <b/>
            <sz val="9"/>
            <color indexed="81"/>
            <rFont val="Tahoma"/>
            <family val="2"/>
          </rPr>
          <t>Startzeit
eintragen</t>
        </r>
      </text>
    </comment>
    <comment ref="S17" authorId="0" shapeId="0">
      <text>
        <r>
          <rPr>
            <b/>
            <sz val="9"/>
            <color indexed="81"/>
            <rFont val="Tahoma"/>
            <family val="2"/>
          </rPr>
          <t>Startzeit
eintragen</t>
        </r>
      </text>
    </comment>
  </commentList>
</comments>
</file>

<file path=xl/comments9.xml><?xml version="1.0" encoding="utf-8"?>
<comments xmlns="http://schemas.openxmlformats.org/spreadsheetml/2006/main">
  <authors>
    <author>Daniel Conrady</author>
  </authors>
  <commentList>
    <comment ref="C14" authorId="0" shapeId="0">
      <text>
        <r>
          <rPr>
            <b/>
            <sz val="9"/>
            <color indexed="81"/>
            <rFont val="Tahoma"/>
            <family val="2"/>
          </rPr>
          <t>Spieldauer
eintragen</t>
        </r>
      </text>
    </comment>
    <comment ref="M16" authorId="0" shapeId="0">
      <text>
        <r>
          <rPr>
            <b/>
            <sz val="9"/>
            <color indexed="81"/>
            <rFont val="Tahoma"/>
            <family val="2"/>
          </rPr>
          <t>Datum
eintragen</t>
        </r>
      </text>
    </comment>
    <comment ref="S16" authorId="0" shapeId="0">
      <text>
        <r>
          <rPr>
            <b/>
            <sz val="9"/>
            <color indexed="81"/>
            <rFont val="Tahoma"/>
            <family val="2"/>
          </rPr>
          <t>Startzeit
eintragen</t>
        </r>
      </text>
    </comment>
    <comment ref="Y16" authorId="0" shapeId="0">
      <text>
        <r>
          <rPr>
            <b/>
            <sz val="9"/>
            <color indexed="81"/>
            <rFont val="Tahoma"/>
            <family val="2"/>
          </rPr>
          <t>Austragungsort 1
eintragen</t>
        </r>
      </text>
    </comment>
    <comment ref="Y17" authorId="0" shapeId="0">
      <text>
        <r>
          <rPr>
            <b/>
            <sz val="9"/>
            <color indexed="81"/>
            <rFont val="Tahoma"/>
            <family val="2"/>
          </rPr>
          <t>Austragungsort 2
eintragen</t>
        </r>
      </text>
    </comment>
  </commentList>
</comments>
</file>

<file path=xl/sharedStrings.xml><?xml version="1.0" encoding="utf-8"?>
<sst xmlns="http://schemas.openxmlformats.org/spreadsheetml/2006/main" count="1616" uniqueCount="86">
  <si>
    <t>Spielerliste</t>
  </si>
  <si>
    <t>Spielplan</t>
  </si>
  <si>
    <t>:</t>
  </si>
  <si>
    <t>Austragungsort</t>
  </si>
  <si>
    <t>Paarung</t>
  </si>
  <si>
    <t>Ergebnis</t>
  </si>
  <si>
    <t>Spiel</t>
  </si>
  <si>
    <t>Hinrunde</t>
  </si>
  <si>
    <t>Datum</t>
  </si>
  <si>
    <t>Uhrzeit</t>
  </si>
  <si>
    <t>Rückrunde</t>
  </si>
  <si>
    <t>Tabelle</t>
  </si>
  <si>
    <t>Rang</t>
  </si>
  <si>
    <t>Spiele</t>
  </si>
  <si>
    <t>Siege</t>
  </si>
  <si>
    <t>Unentschieden</t>
  </si>
  <si>
    <t>Niederlagen</t>
  </si>
  <si>
    <t>Tore</t>
  </si>
  <si>
    <t>+/-</t>
  </si>
  <si>
    <t>Punkte</t>
  </si>
  <si>
    <t>SiegHeim</t>
  </si>
  <si>
    <t>SiegGast</t>
  </si>
  <si>
    <t>HS</t>
  </si>
  <si>
    <t>Spieler 1</t>
  </si>
  <si>
    <t>Spieler 2</t>
  </si>
  <si>
    <t>Spieler 3</t>
  </si>
  <si>
    <t>Spieler 4</t>
  </si>
  <si>
    <t>Spieler 5</t>
  </si>
  <si>
    <t>Spieler 6</t>
  </si>
  <si>
    <t>Schmiddi</t>
  </si>
  <si>
    <t>Christoph</t>
  </si>
  <si>
    <t>Ratze</t>
  </si>
  <si>
    <t>Patrick</t>
  </si>
  <si>
    <t>Jule</t>
  </si>
  <si>
    <t>Markus</t>
  </si>
  <si>
    <t>Fernseher (Kamin)</t>
  </si>
  <si>
    <t>Fernseher (Schrank)</t>
  </si>
  <si>
    <t>Fernseher (Tisch)</t>
  </si>
  <si>
    <t>Basti</t>
  </si>
  <si>
    <t>Erster</t>
  </si>
  <si>
    <t>Zweiter</t>
  </si>
  <si>
    <t>Dritter</t>
  </si>
  <si>
    <t>Vierter</t>
  </si>
  <si>
    <t>Fünfter</t>
  </si>
  <si>
    <t>Sechster</t>
  </si>
  <si>
    <t>Siebter</t>
  </si>
  <si>
    <t>---</t>
  </si>
  <si>
    <t>Spieler</t>
  </si>
  <si>
    <t>Turnier am 07.11.2018</t>
  </si>
  <si>
    <t>8.11.</t>
  </si>
  <si>
    <t>Fernseher (Sofa)</t>
  </si>
  <si>
    <t>Fernseher (Wand)</t>
  </si>
  <si>
    <t>Turnier am 05.10.2018</t>
  </si>
  <si>
    <t>Turnier am 22.11.2018</t>
  </si>
  <si>
    <t>22.11.</t>
  </si>
  <si>
    <t>Turnier am 29.11.2018</t>
  </si>
  <si>
    <t>29.11.</t>
  </si>
  <si>
    <t>5.10.</t>
  </si>
  <si>
    <t>Fernseher (Fenster)</t>
  </si>
  <si>
    <t>Spieler 7</t>
  </si>
  <si>
    <t>23.12.</t>
  </si>
  <si>
    <t>Fernseher (Mitte)</t>
  </si>
  <si>
    <t>Fernseher (Hof)</t>
  </si>
  <si>
    <t>Turnier am 03.02.2019</t>
  </si>
  <si>
    <t>3.2.</t>
  </si>
  <si>
    <t>Fernseher (links)</t>
  </si>
  <si>
    <t>Fernseher (rechts)</t>
  </si>
  <si>
    <t>Turnier am 20.02.2019</t>
  </si>
  <si>
    <t>20.2.</t>
  </si>
  <si>
    <t>Turnier am 27.02.2019</t>
  </si>
  <si>
    <t>27.2.</t>
  </si>
  <si>
    <t>Turnier am 01.04.2019</t>
  </si>
  <si>
    <t>1.4.</t>
  </si>
  <si>
    <t>Turnier am 23.12.2018 (Weihnachtsturnier)</t>
  </si>
  <si>
    <t>Turnier am 17.04.2019</t>
  </si>
  <si>
    <t>17.4.</t>
  </si>
  <si>
    <t>Turnier am 30.04.2019</t>
  </si>
  <si>
    <t>Fernseher</t>
  </si>
  <si>
    <t>30.4.</t>
  </si>
  <si>
    <t>Beamer</t>
  </si>
  <si>
    <t>Turnier am 19.06.2019</t>
  </si>
  <si>
    <t>19.6.</t>
  </si>
  <si>
    <t>Turnier am 04.07.2019</t>
  </si>
  <si>
    <t>4.7.</t>
  </si>
  <si>
    <t>Turnier am 23.08.2019</t>
  </si>
  <si>
    <t>23.8.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</si>
</sst>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h:mm&quot; m&quot;"/>
    <numFmt numFmtId="165" formatCode="0.0"/>
    <numFmt numFmtId="166" formatCode="#,##0_ ;[Red]\-#,##0\ 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auto="1"/>
      </bottom>
      <diagonal/>
    </border>
    <border>
      <left style="hair">
        <color indexed="64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166">
    <xf numFmtId="0" fontId="0" fillId="0" borderId="0" xfId="0"/>
    <xf numFmtId="0" fontId="1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0" fillId="0" borderId="0" xfId="0" quotePrefix="1"/>
    <xf numFmtId="0" fontId="1" fillId="0" borderId="0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9" fillId="0" borderId="15" xfId="0" applyFont="1" applyBorder="1"/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9" fillId="4" borderId="15" xfId="0" applyFont="1" applyFill="1" applyBorder="1"/>
    <xf numFmtId="0" fontId="9" fillId="4" borderId="15" xfId="0" applyFont="1" applyFill="1" applyBorder="1" applyAlignment="1">
      <alignment horizontal="center"/>
    </xf>
    <xf numFmtId="0" fontId="9" fillId="4" borderId="0" xfId="0" applyFont="1" applyFill="1"/>
    <xf numFmtId="0" fontId="9" fillId="0" borderId="0" xfId="0" applyFont="1"/>
    <xf numFmtId="14" fontId="9" fillId="4" borderId="0" xfId="0" applyNumberFormat="1" applyFont="1" applyFill="1"/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15" xfId="0" applyFont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1" fillId="0" borderId="28" xfId="0" applyFont="1" applyBorder="1" applyAlignment="1" applyProtection="1">
      <alignment horizontal="center" vertical="center"/>
    </xf>
    <xf numFmtId="0" fontId="1" fillId="0" borderId="21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horizontal="left" vertical="center"/>
    </xf>
    <xf numFmtId="0" fontId="1" fillId="0" borderId="10" xfId="0" applyFont="1" applyBorder="1" applyAlignment="1" applyProtection="1">
      <alignment horizontal="left" vertical="center"/>
    </xf>
    <xf numFmtId="0" fontId="1" fillId="0" borderId="11" xfId="0" applyFont="1" applyBorder="1" applyAlignment="1" applyProtection="1">
      <alignment horizontal="left" vertical="center"/>
    </xf>
    <xf numFmtId="0" fontId="1" fillId="0" borderId="22" xfId="0" applyFont="1" applyBorder="1" applyAlignment="1" applyProtection="1">
      <alignment horizontal="center" vertical="center"/>
    </xf>
    <xf numFmtId="0" fontId="1" fillId="0" borderId="20" xfId="0" applyFont="1" applyBorder="1" applyAlignment="1" applyProtection="1">
      <alignment horizontal="center" vertical="center"/>
    </xf>
    <xf numFmtId="0" fontId="1" fillId="0" borderId="24" xfId="0" applyFont="1" applyBorder="1" applyAlignment="1" applyProtection="1">
      <alignment horizontal="center" vertical="center"/>
    </xf>
    <xf numFmtId="0" fontId="2" fillId="3" borderId="21" xfId="0" quotePrefix="1" applyFont="1" applyFill="1" applyBorder="1" applyAlignment="1" applyProtection="1">
      <alignment horizontal="center" vertical="center"/>
    </xf>
    <xf numFmtId="0" fontId="2" fillId="3" borderId="15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3" fillId="2" borderId="9" xfId="0" applyFont="1" applyFill="1" applyBorder="1" applyAlignment="1" applyProtection="1">
      <alignment horizontal="center" vertical="center"/>
    </xf>
    <xf numFmtId="0" fontId="3" fillId="2" borderId="10" xfId="0" applyFont="1" applyFill="1" applyBorder="1" applyAlignment="1" applyProtection="1">
      <alignment horizontal="center" vertical="center"/>
    </xf>
    <xf numFmtId="0" fontId="3" fillId="2" borderId="11" xfId="0" applyFont="1" applyFill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/>
    </xf>
    <xf numFmtId="0" fontId="2" fillId="3" borderId="9" xfId="0" applyFont="1" applyFill="1" applyBorder="1" applyAlignment="1" applyProtection="1">
      <alignment horizontal="left" vertical="center"/>
    </xf>
    <xf numFmtId="0" fontId="2" fillId="3" borderId="10" xfId="0" applyFont="1" applyFill="1" applyBorder="1" applyAlignment="1" applyProtection="1">
      <alignment horizontal="left" vertical="center"/>
    </xf>
    <xf numFmtId="0" fontId="2" fillId="3" borderId="11" xfId="0" applyFont="1" applyFill="1" applyBorder="1" applyAlignment="1" applyProtection="1">
      <alignment horizontal="left" vertical="center"/>
    </xf>
    <xf numFmtId="0" fontId="2" fillId="3" borderId="9" xfId="0" applyFont="1" applyFill="1" applyBorder="1" applyAlignment="1" applyProtection="1">
      <alignment horizontal="center" vertical="center"/>
    </xf>
    <xf numFmtId="0" fontId="2" fillId="3" borderId="22" xfId="0" applyFont="1" applyFill="1" applyBorder="1" applyAlignment="1" applyProtection="1">
      <alignment horizontal="center" vertical="center"/>
    </xf>
    <xf numFmtId="0" fontId="2" fillId="3" borderId="20" xfId="0" applyFont="1" applyFill="1" applyBorder="1" applyAlignment="1" applyProtection="1">
      <alignment horizontal="center" vertical="center"/>
    </xf>
    <xf numFmtId="0" fontId="2" fillId="3" borderId="11" xfId="0" applyFont="1" applyFill="1" applyBorder="1" applyAlignment="1" applyProtection="1">
      <alignment horizontal="center" vertical="center"/>
    </xf>
    <xf numFmtId="0" fontId="1" fillId="0" borderId="15" xfId="0" applyFont="1" applyBorder="1" applyAlignment="1" applyProtection="1">
      <alignment horizontal="left" vertical="center"/>
    </xf>
    <xf numFmtId="0" fontId="2" fillId="3" borderId="10" xfId="0" applyFont="1" applyFill="1" applyBorder="1" applyAlignment="1" applyProtection="1">
      <alignment horizontal="center" vertical="center"/>
    </xf>
    <xf numFmtId="0" fontId="2" fillId="3" borderId="24" xfId="0" applyFont="1" applyFill="1" applyBorder="1" applyAlignment="1" applyProtection="1">
      <alignment horizontal="center" vertical="center"/>
    </xf>
    <xf numFmtId="0" fontId="1" fillId="0" borderId="17" xfId="0" applyFont="1" applyBorder="1" applyAlignment="1" applyProtection="1">
      <alignment horizontal="left" vertical="center"/>
    </xf>
    <xf numFmtId="0" fontId="1" fillId="0" borderId="18" xfId="0" applyFont="1" applyBorder="1" applyAlignment="1" applyProtection="1">
      <alignment horizontal="left" vertical="center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center" vertical="center"/>
    </xf>
    <xf numFmtId="0" fontId="1" fillId="0" borderId="18" xfId="0" applyFont="1" applyBorder="1" applyAlignment="1" applyProtection="1">
      <alignment horizontal="center" vertical="center"/>
    </xf>
    <xf numFmtId="20" fontId="1" fillId="0" borderId="16" xfId="0" applyNumberFormat="1" applyFont="1" applyBorder="1" applyAlignment="1" applyProtection="1">
      <alignment horizontal="center" vertical="center"/>
    </xf>
    <xf numFmtId="0" fontId="1" fillId="0" borderId="16" xfId="0" applyFont="1" applyBorder="1" applyAlignment="1" applyProtection="1">
      <alignment horizontal="right" vertical="center"/>
    </xf>
    <xf numFmtId="0" fontId="1" fillId="0" borderId="17" xfId="0" applyFont="1" applyBorder="1" applyAlignment="1" applyProtection="1">
      <alignment horizontal="right" vertical="center"/>
    </xf>
    <xf numFmtId="0" fontId="2" fillId="0" borderId="0" xfId="0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 textRotation="90"/>
    </xf>
    <xf numFmtId="0" fontId="2" fillId="3" borderId="2" xfId="0" applyFont="1" applyFill="1" applyBorder="1" applyAlignment="1" applyProtection="1">
      <alignment horizontal="center" vertical="center" textRotation="90"/>
    </xf>
    <xf numFmtId="0" fontId="2" fillId="3" borderId="3" xfId="0" applyFont="1" applyFill="1" applyBorder="1" applyAlignment="1" applyProtection="1">
      <alignment horizontal="center" vertical="center" textRotation="90"/>
    </xf>
    <xf numFmtId="0" fontId="2" fillId="3" borderId="4" xfId="0" applyFont="1" applyFill="1" applyBorder="1" applyAlignment="1" applyProtection="1">
      <alignment horizontal="center" vertical="center" textRotation="90"/>
    </xf>
    <xf numFmtId="0" fontId="2" fillId="3" borderId="0" xfId="0" applyFont="1" applyFill="1" applyBorder="1" applyAlignment="1" applyProtection="1">
      <alignment horizontal="center" vertical="center" textRotation="90"/>
    </xf>
    <xf numFmtId="0" fontId="2" fillId="3" borderId="5" xfId="0" applyFont="1" applyFill="1" applyBorder="1" applyAlignment="1" applyProtection="1">
      <alignment horizontal="center" vertical="center" textRotation="90"/>
    </xf>
    <xf numFmtId="0" fontId="2" fillId="3" borderId="6" xfId="0" applyFont="1" applyFill="1" applyBorder="1" applyAlignment="1" applyProtection="1">
      <alignment horizontal="center" vertical="center" textRotation="90"/>
    </xf>
    <xf numFmtId="0" fontId="2" fillId="3" borderId="7" xfId="0" applyFont="1" applyFill="1" applyBorder="1" applyAlignment="1" applyProtection="1">
      <alignment horizontal="center" vertical="center" textRotation="90"/>
    </xf>
    <xf numFmtId="0" fontId="2" fillId="3" borderId="8" xfId="0" applyFont="1" applyFill="1" applyBorder="1" applyAlignment="1" applyProtection="1">
      <alignment horizontal="center" vertical="center" textRotation="90"/>
    </xf>
    <xf numFmtId="0" fontId="2" fillId="0" borderId="4" xfId="0" applyFont="1" applyBorder="1" applyAlignment="1" applyProtection="1">
      <alignment horizontal="center" vertical="center"/>
    </xf>
    <xf numFmtId="20" fontId="1" fillId="0" borderId="16" xfId="0" applyNumberFormat="1" applyFont="1" applyBorder="1" applyAlignment="1" applyProtection="1">
      <alignment horizontal="center" vertical="center"/>
      <protection locked="0"/>
    </xf>
    <xf numFmtId="164" fontId="2" fillId="3" borderId="9" xfId="0" applyNumberFormat="1" applyFont="1" applyFill="1" applyBorder="1" applyAlignment="1" applyProtection="1">
      <alignment horizontal="center" vertical="center"/>
      <protection locked="0"/>
    </xf>
    <xf numFmtId="164" fontId="2" fillId="3" borderId="10" xfId="0" applyNumberFormat="1" applyFont="1" applyFill="1" applyBorder="1" applyAlignment="1" applyProtection="1">
      <alignment horizontal="center" vertical="center"/>
      <protection locked="0"/>
    </xf>
    <xf numFmtId="164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2" fillId="3" borderId="29" xfId="0" applyFont="1" applyFill="1" applyBorder="1" applyAlignment="1" applyProtection="1">
      <alignment horizontal="left" vertical="center"/>
    </xf>
    <xf numFmtId="0" fontId="2" fillId="3" borderId="30" xfId="0" applyFont="1" applyFill="1" applyBorder="1" applyAlignment="1" applyProtection="1">
      <alignment horizontal="left" vertical="center"/>
    </xf>
    <xf numFmtId="0" fontId="2" fillId="3" borderId="31" xfId="0" applyFont="1" applyFill="1" applyBorder="1" applyAlignment="1" applyProtection="1">
      <alignment horizontal="left" vertical="center"/>
    </xf>
    <xf numFmtId="0" fontId="1" fillId="0" borderId="29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2" fillId="3" borderId="26" xfId="0" applyFont="1" applyFill="1" applyBorder="1" applyAlignment="1" applyProtection="1">
      <alignment horizontal="center" vertical="center"/>
    </xf>
    <xf numFmtId="0" fontId="2" fillId="3" borderId="19" xfId="0" applyFont="1" applyFill="1" applyBorder="1" applyAlignment="1" applyProtection="1">
      <alignment horizontal="center" vertical="center"/>
    </xf>
    <xf numFmtId="0" fontId="2" fillId="3" borderId="27" xfId="0" applyFont="1" applyFill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2" fillId="3" borderId="12" xfId="0" applyFont="1" applyFill="1" applyBorder="1" applyAlignment="1" applyProtection="1">
      <alignment horizontal="left" vertical="center"/>
    </xf>
    <xf numFmtId="0" fontId="2" fillId="3" borderId="13" xfId="0" applyFont="1" applyFill="1" applyBorder="1" applyAlignment="1" applyProtection="1">
      <alignment horizontal="left" vertical="center"/>
    </xf>
    <xf numFmtId="0" fontId="2" fillId="3" borderId="14" xfId="0" applyFont="1" applyFill="1" applyBorder="1" applyAlignment="1" applyProtection="1">
      <alignment horizontal="left" vertical="center"/>
    </xf>
    <xf numFmtId="0" fontId="1" fillId="0" borderId="31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0" fontId="1" fillId="0" borderId="9" xfId="0" applyFont="1" applyFill="1" applyBorder="1" applyAlignment="1" applyProtection="1">
      <alignment horizontal="left" vertical="center"/>
    </xf>
    <xf numFmtId="0" fontId="1" fillId="0" borderId="10" xfId="0" applyFont="1" applyFill="1" applyBorder="1" applyAlignment="1" applyProtection="1">
      <alignment horizontal="left" vertical="center"/>
    </xf>
    <xf numFmtId="0" fontId="1" fillId="0" borderId="11" xfId="0" applyFont="1" applyFill="1" applyBorder="1" applyAlignment="1" applyProtection="1">
      <alignment horizontal="left" vertical="center"/>
    </xf>
    <xf numFmtId="0" fontId="1" fillId="0" borderId="36" xfId="0" applyFont="1" applyBorder="1" applyAlignment="1" applyProtection="1">
      <alignment horizontal="left" vertical="center"/>
    </xf>
    <xf numFmtId="0" fontId="1" fillId="0" borderId="36" xfId="0" applyFont="1" applyBorder="1" applyAlignment="1" applyProtection="1">
      <alignment horizontal="right" vertical="center"/>
    </xf>
    <xf numFmtId="0" fontId="1" fillId="0" borderId="36" xfId="0" applyFont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textRotation="90"/>
    </xf>
    <xf numFmtId="0" fontId="2" fillId="0" borderId="4" xfId="0" applyFont="1" applyFill="1" applyBorder="1" applyAlignment="1" applyProtection="1">
      <alignment horizontal="center" vertical="center" textRotation="90"/>
    </xf>
    <xf numFmtId="0" fontId="1" fillId="0" borderId="35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</xf>
    <xf numFmtId="0" fontId="2" fillId="3" borderId="26" xfId="0" applyFont="1" applyFill="1" applyBorder="1" applyAlignment="1" applyProtection="1">
      <alignment horizontal="left" vertical="center"/>
    </xf>
    <xf numFmtId="0" fontId="2" fillId="3" borderId="19" xfId="0" applyFont="1" applyFill="1" applyBorder="1" applyAlignment="1" applyProtection="1">
      <alignment horizontal="left" vertical="center"/>
    </xf>
    <xf numFmtId="0" fontId="2" fillId="3" borderId="33" xfId="0" applyFont="1" applyFill="1" applyBorder="1" applyAlignment="1" applyProtection="1">
      <alignment horizontal="left" vertical="center"/>
    </xf>
    <xf numFmtId="0" fontId="2" fillId="3" borderId="34" xfId="0" applyFont="1" applyFill="1" applyBorder="1" applyAlignment="1" applyProtection="1">
      <alignment horizontal="left" vertical="center"/>
    </xf>
    <xf numFmtId="0" fontId="2" fillId="3" borderId="23" xfId="0" applyFont="1" applyFill="1" applyBorder="1" applyAlignment="1" applyProtection="1">
      <alignment horizontal="left" vertical="center"/>
    </xf>
    <xf numFmtId="0" fontId="2" fillId="3" borderId="25" xfId="0" applyFont="1" applyFill="1" applyBorder="1" applyAlignment="1" applyProtection="1">
      <alignment horizontal="left" vertical="center"/>
    </xf>
    <xf numFmtId="0" fontId="1" fillId="0" borderId="34" xfId="0" applyFont="1" applyBorder="1" applyAlignment="1" applyProtection="1">
      <alignment horizontal="center" vertical="center"/>
      <protection locked="0"/>
    </xf>
    <xf numFmtId="164" fontId="2" fillId="3" borderId="9" xfId="0" applyNumberFormat="1" applyFont="1" applyFill="1" applyBorder="1" applyAlignment="1" applyProtection="1">
      <alignment horizontal="center" vertical="center"/>
    </xf>
    <xf numFmtId="164" fontId="2" fillId="3" borderId="10" xfId="0" applyNumberFormat="1" applyFont="1" applyFill="1" applyBorder="1" applyAlignment="1" applyProtection="1">
      <alignment horizontal="center" vertical="center"/>
    </xf>
    <xf numFmtId="164" fontId="2" fillId="3" borderId="11" xfId="0" applyNumberFormat="1" applyFont="1" applyFill="1" applyBorder="1" applyAlignment="1" applyProtection="1">
      <alignment horizontal="center" vertical="center"/>
    </xf>
    <xf numFmtId="0" fontId="2" fillId="3" borderId="13" xfId="0" applyFont="1" applyFill="1" applyBorder="1" applyAlignment="1" applyProtection="1">
      <alignment horizontal="center" vertical="center"/>
    </xf>
    <xf numFmtId="0" fontId="2" fillId="3" borderId="14" xfId="0" applyFont="1" applyFill="1" applyBorder="1" applyAlignment="1" applyProtection="1">
      <alignment horizontal="center" vertical="center"/>
    </xf>
    <xf numFmtId="0" fontId="2" fillId="3" borderId="6" xfId="0" applyFont="1" applyFill="1" applyBorder="1" applyAlignment="1" applyProtection="1">
      <alignment horizontal="left" vertical="center"/>
    </xf>
    <xf numFmtId="0" fontId="2" fillId="3" borderId="7" xfId="0" applyFont="1" applyFill="1" applyBorder="1" applyAlignment="1" applyProtection="1">
      <alignment horizontal="left" vertical="center"/>
    </xf>
    <xf numFmtId="0" fontId="2" fillId="3" borderId="8" xfId="0" applyFont="1" applyFill="1" applyBorder="1" applyAlignment="1" applyProtection="1">
      <alignment horizontal="left" vertical="center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 applyProtection="1">
      <alignment horizontal="center" vertical="center"/>
    </xf>
    <xf numFmtId="20" fontId="1" fillId="0" borderId="17" xfId="0" applyNumberFormat="1" applyFont="1" applyBorder="1" applyAlignment="1" applyProtection="1">
      <alignment horizontal="center" vertical="center"/>
    </xf>
    <xf numFmtId="20" fontId="1" fillId="0" borderId="18" xfId="0" applyNumberFormat="1" applyFont="1" applyBorder="1" applyAlignment="1" applyProtection="1">
      <alignment horizontal="center" vertical="center"/>
    </xf>
    <xf numFmtId="1" fontId="1" fillId="0" borderId="9" xfId="0" applyNumberFormat="1" applyFont="1" applyBorder="1" applyAlignment="1" applyProtection="1">
      <alignment horizontal="center" vertical="center"/>
    </xf>
    <xf numFmtId="1" fontId="1" fillId="0" borderId="10" xfId="0" applyNumberFormat="1" applyFont="1" applyBorder="1" applyAlignment="1" applyProtection="1">
      <alignment horizontal="center" vertical="center"/>
    </xf>
    <xf numFmtId="1" fontId="1" fillId="0" borderId="11" xfId="0" applyNumberFormat="1" applyFont="1" applyBorder="1" applyAlignment="1" applyProtection="1">
      <alignment horizontal="center" vertical="center"/>
    </xf>
    <xf numFmtId="165" fontId="1" fillId="0" borderId="24" xfId="0" applyNumberFormat="1" applyFont="1" applyBorder="1" applyAlignment="1" applyProtection="1">
      <alignment horizontal="center" vertical="center"/>
    </xf>
    <xf numFmtId="165" fontId="1" fillId="0" borderId="10" xfId="0" applyNumberFormat="1" applyFont="1" applyBorder="1" applyAlignment="1" applyProtection="1">
      <alignment horizontal="center" vertical="center"/>
    </xf>
    <xf numFmtId="165" fontId="1" fillId="0" borderId="11" xfId="0" applyNumberFormat="1" applyFont="1" applyBorder="1" applyAlignment="1" applyProtection="1">
      <alignment horizontal="center" vertical="center"/>
    </xf>
    <xf numFmtId="166" fontId="1" fillId="0" borderId="9" xfId="0" applyNumberFormat="1" applyFont="1" applyBorder="1" applyAlignment="1" applyProtection="1">
      <alignment horizontal="center" vertical="center"/>
    </xf>
    <xf numFmtId="166" fontId="1" fillId="0" borderId="10" xfId="0" applyNumberFormat="1" applyFont="1" applyBorder="1" applyAlignment="1" applyProtection="1">
      <alignment horizontal="center" vertical="center"/>
    </xf>
    <xf numFmtId="166" fontId="1" fillId="0" borderId="11" xfId="0" applyNumberFormat="1" applyFont="1" applyBorder="1" applyAlignment="1" applyProtection="1">
      <alignment horizontal="center" vertical="center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colors>
    <mruColors>
      <color rgb="FFFFAD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tabSelected="1" workbookViewId="0"/>
  </sheetViews>
  <sheetFormatPr baseColWidth="10" defaultRowHeight="14.4" x14ac:dyDescent="0.3"/>
  <cols>
    <col min="1" max="1" width="10.109375" style="35" bestFit="1" customWidth="1"/>
    <col min="2" max="4" width="9.5546875" bestFit="1" customWidth="1"/>
    <col min="5" max="6" width="9.109375" bestFit="1" customWidth="1"/>
    <col min="7" max="7" width="9.5546875" bestFit="1" customWidth="1"/>
    <col min="8" max="8" width="7.44140625" bestFit="1" customWidth="1"/>
    <col min="9" max="9" width="7.33203125" bestFit="1" customWidth="1"/>
  </cols>
  <sheetData>
    <row r="1" spans="1:8" s="35" customFormat="1" x14ac:dyDescent="0.3">
      <c r="A1" s="34"/>
      <c r="B1" s="34" t="s">
        <v>39</v>
      </c>
      <c r="C1" s="34" t="s">
        <v>40</v>
      </c>
      <c r="D1" s="34" t="s">
        <v>41</v>
      </c>
      <c r="E1" s="34" t="s">
        <v>42</v>
      </c>
      <c r="F1" s="34" t="s">
        <v>43</v>
      </c>
      <c r="G1" s="34" t="s">
        <v>44</v>
      </c>
      <c r="H1" s="34" t="s">
        <v>45</v>
      </c>
    </row>
    <row r="2" spans="1:8" x14ac:dyDescent="0.3">
      <c r="A2" s="36">
        <v>43378</v>
      </c>
      <c r="B2" t="s">
        <v>31</v>
      </c>
      <c r="C2" t="s">
        <v>29</v>
      </c>
      <c r="D2" t="s">
        <v>34</v>
      </c>
      <c r="E2" t="s">
        <v>33</v>
      </c>
      <c r="F2" t="s">
        <v>32</v>
      </c>
      <c r="G2" t="s">
        <v>38</v>
      </c>
      <c r="H2" s="12" t="s">
        <v>46</v>
      </c>
    </row>
    <row r="3" spans="1:8" x14ac:dyDescent="0.3">
      <c r="A3" s="36">
        <v>43412</v>
      </c>
      <c r="B3" t="s">
        <v>31</v>
      </c>
      <c r="C3" t="s">
        <v>32</v>
      </c>
      <c r="D3" t="s">
        <v>34</v>
      </c>
      <c r="E3" t="s">
        <v>33</v>
      </c>
      <c r="F3" t="s">
        <v>29</v>
      </c>
      <c r="G3" s="12" t="s">
        <v>30</v>
      </c>
      <c r="H3" s="12" t="s">
        <v>46</v>
      </c>
    </row>
    <row r="4" spans="1:8" x14ac:dyDescent="0.3">
      <c r="A4" s="36">
        <v>43426</v>
      </c>
      <c r="B4" t="s">
        <v>31</v>
      </c>
      <c r="C4" t="s">
        <v>34</v>
      </c>
      <c r="D4" t="s">
        <v>32</v>
      </c>
      <c r="E4" t="s">
        <v>33</v>
      </c>
      <c r="F4" t="s">
        <v>29</v>
      </c>
      <c r="G4" s="12" t="s">
        <v>46</v>
      </c>
      <c r="H4" s="12" t="s">
        <v>46</v>
      </c>
    </row>
    <row r="5" spans="1:8" x14ac:dyDescent="0.3">
      <c r="A5" s="36">
        <v>43433</v>
      </c>
      <c r="B5" t="s">
        <v>31</v>
      </c>
      <c r="C5" t="s">
        <v>34</v>
      </c>
      <c r="D5" t="s">
        <v>29</v>
      </c>
      <c r="E5" t="s">
        <v>32</v>
      </c>
      <c r="F5" t="s">
        <v>33</v>
      </c>
      <c r="G5" s="12" t="s">
        <v>30</v>
      </c>
      <c r="H5" s="12" t="s">
        <v>46</v>
      </c>
    </row>
    <row r="6" spans="1:8" x14ac:dyDescent="0.3">
      <c r="A6" s="36">
        <v>43457</v>
      </c>
      <c r="B6" t="s">
        <v>34</v>
      </c>
      <c r="C6" t="s">
        <v>31</v>
      </c>
      <c r="D6" t="s">
        <v>30</v>
      </c>
      <c r="E6" t="s">
        <v>33</v>
      </c>
      <c r="F6" s="12" t="s">
        <v>32</v>
      </c>
      <c r="G6" s="12" t="s">
        <v>29</v>
      </c>
      <c r="H6" s="12" t="s">
        <v>38</v>
      </c>
    </row>
    <row r="7" spans="1:8" x14ac:dyDescent="0.3">
      <c r="A7" s="36">
        <v>43499</v>
      </c>
      <c r="B7" t="s">
        <v>34</v>
      </c>
      <c r="C7" t="s">
        <v>30</v>
      </c>
      <c r="D7" t="s">
        <v>31</v>
      </c>
      <c r="E7" t="s">
        <v>29</v>
      </c>
      <c r="F7" s="12" t="s">
        <v>32</v>
      </c>
      <c r="G7" s="12" t="s">
        <v>46</v>
      </c>
      <c r="H7" s="12" t="s">
        <v>46</v>
      </c>
    </row>
    <row r="8" spans="1:8" x14ac:dyDescent="0.3">
      <c r="A8" s="36">
        <v>43516</v>
      </c>
      <c r="B8" t="s">
        <v>31</v>
      </c>
      <c r="C8" t="s">
        <v>34</v>
      </c>
      <c r="D8" t="s">
        <v>30</v>
      </c>
      <c r="E8" t="s">
        <v>32</v>
      </c>
      <c r="F8" s="12" t="s">
        <v>46</v>
      </c>
      <c r="G8" s="12" t="s">
        <v>46</v>
      </c>
      <c r="H8" s="12" t="s">
        <v>46</v>
      </c>
    </row>
    <row r="9" spans="1:8" x14ac:dyDescent="0.3">
      <c r="A9" s="36">
        <v>43523</v>
      </c>
      <c r="B9" t="s">
        <v>30</v>
      </c>
      <c r="C9" t="s">
        <v>32</v>
      </c>
      <c r="D9" t="s">
        <v>31</v>
      </c>
      <c r="E9" t="s">
        <v>29</v>
      </c>
      <c r="F9" s="12" t="s">
        <v>46</v>
      </c>
      <c r="G9" s="12" t="s">
        <v>46</v>
      </c>
      <c r="H9" s="12" t="s">
        <v>46</v>
      </c>
    </row>
    <row r="10" spans="1:8" x14ac:dyDescent="0.3">
      <c r="A10" s="36">
        <v>43556</v>
      </c>
      <c r="B10" t="s">
        <v>31</v>
      </c>
      <c r="C10" t="s">
        <v>30</v>
      </c>
      <c r="D10" t="s">
        <v>32</v>
      </c>
      <c r="E10" t="s">
        <v>34</v>
      </c>
      <c r="F10" s="12" t="s">
        <v>46</v>
      </c>
      <c r="G10" s="12" t="s">
        <v>46</v>
      </c>
      <c r="H10" s="12" t="s">
        <v>46</v>
      </c>
    </row>
    <row r="11" spans="1:8" x14ac:dyDescent="0.3">
      <c r="A11" s="36">
        <v>43572</v>
      </c>
      <c r="B11" t="s">
        <v>30</v>
      </c>
      <c r="C11" t="s">
        <v>31</v>
      </c>
      <c r="D11" t="s">
        <v>32</v>
      </c>
      <c r="E11" t="s">
        <v>33</v>
      </c>
      <c r="F11" s="12" t="s">
        <v>29</v>
      </c>
      <c r="G11" s="12" t="s">
        <v>46</v>
      </c>
      <c r="H11" s="12" t="s">
        <v>46</v>
      </c>
    </row>
    <row r="12" spans="1:8" x14ac:dyDescent="0.3">
      <c r="A12" s="36">
        <v>43585</v>
      </c>
      <c r="B12" t="s">
        <v>34</v>
      </c>
      <c r="C12" t="s">
        <v>31</v>
      </c>
      <c r="D12" t="s">
        <v>30</v>
      </c>
      <c r="E12" t="s">
        <v>33</v>
      </c>
      <c r="F12" s="12" t="s">
        <v>29</v>
      </c>
      <c r="G12" s="12" t="s">
        <v>46</v>
      </c>
      <c r="H12" s="12" t="s">
        <v>46</v>
      </c>
    </row>
    <row r="13" spans="1:8" x14ac:dyDescent="0.3">
      <c r="A13" s="36">
        <v>43635</v>
      </c>
      <c r="B13" t="s">
        <v>30</v>
      </c>
      <c r="C13" t="s">
        <v>31</v>
      </c>
      <c r="D13" t="s">
        <v>33</v>
      </c>
      <c r="E13" t="s">
        <v>32</v>
      </c>
      <c r="F13" s="12" t="s">
        <v>29</v>
      </c>
      <c r="G13" s="12" t="s">
        <v>46</v>
      </c>
      <c r="H13" s="12" t="s">
        <v>46</v>
      </c>
    </row>
    <row r="14" spans="1:8" x14ac:dyDescent="0.3">
      <c r="A14" s="36">
        <v>43650</v>
      </c>
      <c r="B14" t="s">
        <v>34</v>
      </c>
      <c r="C14" t="s">
        <v>30</v>
      </c>
      <c r="D14" t="s">
        <v>31</v>
      </c>
      <c r="E14" t="s">
        <v>29</v>
      </c>
      <c r="F14" s="12" t="s">
        <v>46</v>
      </c>
      <c r="G14" s="12" t="s">
        <v>46</v>
      </c>
      <c r="H14" s="12" t="s">
        <v>46</v>
      </c>
    </row>
    <row r="15" spans="1:8" x14ac:dyDescent="0.3">
      <c r="A15" s="36">
        <v>43700</v>
      </c>
      <c r="B15" t="s">
        <v>33</v>
      </c>
      <c r="C15" t="s">
        <v>30</v>
      </c>
      <c r="D15" t="s">
        <v>32</v>
      </c>
      <c r="E15" t="s">
        <v>31</v>
      </c>
      <c r="F15" s="12" t="s">
        <v>46</v>
      </c>
      <c r="G15" s="12" t="s">
        <v>46</v>
      </c>
      <c r="H15" s="12" t="s">
        <v>46</v>
      </c>
    </row>
    <row r="17" spans="1:9" x14ac:dyDescent="0.3">
      <c r="A17" s="32" t="s">
        <v>47</v>
      </c>
      <c r="B17" s="33" t="s">
        <v>39</v>
      </c>
      <c r="C17" s="33" t="s">
        <v>40</v>
      </c>
      <c r="D17" s="33" t="s">
        <v>41</v>
      </c>
      <c r="E17" s="33" t="s">
        <v>42</v>
      </c>
      <c r="F17" s="33" t="s">
        <v>43</v>
      </c>
      <c r="G17" s="33" t="s">
        <v>44</v>
      </c>
      <c r="H17" s="33" t="s">
        <v>45</v>
      </c>
      <c r="I17" s="33" t="s">
        <v>19</v>
      </c>
    </row>
    <row r="18" spans="1:9" x14ac:dyDescent="0.3">
      <c r="A18" s="29" t="s">
        <v>31</v>
      </c>
      <c r="B18" s="30">
        <v>6</v>
      </c>
      <c r="C18" s="30">
        <v>4</v>
      </c>
      <c r="D18" s="30">
        <v>3</v>
      </c>
      <c r="E18" s="30">
        <v>1</v>
      </c>
      <c r="F18" s="30">
        <v>0</v>
      </c>
      <c r="G18" s="30">
        <v>0</v>
      </c>
      <c r="H18" s="30">
        <v>0</v>
      </c>
      <c r="I18" s="31">
        <f>B18+(C18/3)</f>
        <v>7.333333333333333</v>
      </c>
    </row>
    <row r="19" spans="1:9" x14ac:dyDescent="0.3">
      <c r="A19" s="29" t="s">
        <v>29</v>
      </c>
      <c r="B19" s="30">
        <v>0</v>
      </c>
      <c r="C19" s="30">
        <v>1</v>
      </c>
      <c r="D19" s="30">
        <v>1</v>
      </c>
      <c r="E19" s="30">
        <v>3</v>
      </c>
      <c r="F19" s="30">
        <v>5</v>
      </c>
      <c r="G19" s="30">
        <v>1</v>
      </c>
      <c r="H19" s="30">
        <v>0</v>
      </c>
      <c r="I19" s="31">
        <f t="shared" ref="I19:I24" si="0">B19+(C19/3)</f>
        <v>0.33333333333333331</v>
      </c>
    </row>
    <row r="20" spans="1:9" x14ac:dyDescent="0.3">
      <c r="A20" s="29" t="s">
        <v>34</v>
      </c>
      <c r="B20" s="30">
        <v>4</v>
      </c>
      <c r="C20" s="30">
        <v>3</v>
      </c>
      <c r="D20" s="30">
        <v>2</v>
      </c>
      <c r="E20" s="30">
        <v>1</v>
      </c>
      <c r="F20" s="30">
        <v>0</v>
      </c>
      <c r="G20" s="30">
        <v>0</v>
      </c>
      <c r="H20" s="30">
        <v>0</v>
      </c>
      <c r="I20" s="31">
        <f t="shared" si="0"/>
        <v>5</v>
      </c>
    </row>
    <row r="21" spans="1:9" x14ac:dyDescent="0.3">
      <c r="A21" s="29" t="s">
        <v>30</v>
      </c>
      <c r="B21" s="30">
        <v>3</v>
      </c>
      <c r="C21" s="30">
        <v>4</v>
      </c>
      <c r="D21" s="30">
        <v>3</v>
      </c>
      <c r="E21" s="30">
        <v>0</v>
      </c>
      <c r="F21" s="30">
        <v>0</v>
      </c>
      <c r="G21" s="30">
        <v>2</v>
      </c>
      <c r="H21" s="30">
        <v>0</v>
      </c>
      <c r="I21" s="31">
        <f t="shared" si="0"/>
        <v>4.333333333333333</v>
      </c>
    </row>
    <row r="22" spans="1:9" x14ac:dyDescent="0.3">
      <c r="A22" s="29" t="s">
        <v>33</v>
      </c>
      <c r="B22" s="30">
        <v>1</v>
      </c>
      <c r="C22" s="30">
        <v>0</v>
      </c>
      <c r="D22" s="30">
        <v>1</v>
      </c>
      <c r="E22" s="30">
        <v>6</v>
      </c>
      <c r="F22" s="30">
        <v>1</v>
      </c>
      <c r="G22" s="30">
        <v>0</v>
      </c>
      <c r="H22" s="30">
        <v>0</v>
      </c>
      <c r="I22" s="31">
        <f t="shared" si="0"/>
        <v>1</v>
      </c>
    </row>
    <row r="23" spans="1:9" x14ac:dyDescent="0.3">
      <c r="A23" s="29" t="s">
        <v>32</v>
      </c>
      <c r="B23" s="30">
        <v>0</v>
      </c>
      <c r="C23" s="30">
        <v>2</v>
      </c>
      <c r="D23" s="30">
        <v>4</v>
      </c>
      <c r="E23" s="30">
        <v>3</v>
      </c>
      <c r="F23" s="30">
        <v>3</v>
      </c>
      <c r="G23" s="30">
        <v>0</v>
      </c>
      <c r="H23" s="30">
        <v>0</v>
      </c>
      <c r="I23" s="31">
        <f t="shared" si="0"/>
        <v>0.66666666666666663</v>
      </c>
    </row>
    <row r="24" spans="1:9" x14ac:dyDescent="0.3">
      <c r="A24" s="29" t="s">
        <v>38</v>
      </c>
      <c r="B24" s="30">
        <v>0</v>
      </c>
      <c r="C24" s="30">
        <v>0</v>
      </c>
      <c r="D24" s="30">
        <v>0</v>
      </c>
      <c r="E24" s="30">
        <v>0</v>
      </c>
      <c r="F24" s="30">
        <v>0</v>
      </c>
      <c r="G24" s="30">
        <v>1</v>
      </c>
      <c r="H24" s="30">
        <v>1</v>
      </c>
      <c r="I24" s="31">
        <f t="shared" si="0"/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J50"/>
  <sheetViews>
    <sheetView showGridLines="0" showRowColHeaders="0" workbookViewId="0">
      <selection activeCell="B2" sqref="B2:CE2"/>
    </sheetView>
  </sheetViews>
  <sheetFormatPr baseColWidth="10" defaultColWidth="1.44140625" defaultRowHeight="10.199999999999999" x14ac:dyDescent="0.3"/>
  <cols>
    <col min="1" max="83" width="1.44140625" style="4"/>
    <col min="84" max="87" width="1.44140625" style="4" hidden="1" customWidth="1"/>
    <col min="88" max="16384" width="1.44140625" style="4"/>
  </cols>
  <sheetData>
    <row r="1" spans="1:88" ht="7.5" customHeight="1" x14ac:dyDescent="0.3">
      <c r="A1" s="59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  <c r="BT1" s="58"/>
      <c r="BU1" s="58"/>
      <c r="BV1" s="58"/>
      <c r="BW1" s="58"/>
      <c r="BX1" s="58"/>
      <c r="BY1" s="58"/>
      <c r="BZ1" s="58"/>
      <c r="CA1" s="58"/>
      <c r="CB1" s="58"/>
      <c r="CC1" s="58"/>
      <c r="CD1" s="58"/>
      <c r="CE1" s="58"/>
      <c r="CF1" s="58"/>
      <c r="CG1" s="58"/>
      <c r="CH1" s="58"/>
      <c r="CI1" s="58"/>
      <c r="CJ1" s="60"/>
    </row>
    <row r="2" spans="1:88" s="16" customFormat="1" ht="26.25" customHeight="1" x14ac:dyDescent="0.3">
      <c r="A2" s="25"/>
      <c r="B2" s="114" t="s">
        <v>71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114"/>
      <c r="BN2" s="114"/>
      <c r="BO2" s="114"/>
      <c r="BP2" s="114"/>
      <c r="BQ2" s="114"/>
      <c r="BR2" s="114"/>
      <c r="BS2" s="114"/>
      <c r="BT2" s="114"/>
      <c r="BU2" s="114"/>
      <c r="BV2" s="114"/>
      <c r="BW2" s="114"/>
      <c r="BX2" s="114"/>
      <c r="BY2" s="114"/>
      <c r="BZ2" s="114"/>
      <c r="CA2" s="114"/>
      <c r="CB2" s="114"/>
      <c r="CC2" s="114"/>
      <c r="CD2" s="114"/>
      <c r="CE2" s="114"/>
      <c r="CF2" s="27"/>
      <c r="CG2" s="27"/>
      <c r="CH2" s="27"/>
      <c r="CI2" s="27"/>
      <c r="CJ2" s="65"/>
    </row>
    <row r="3" spans="1:88" x14ac:dyDescent="0.3">
      <c r="A3" s="25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8"/>
      <c r="CJ3" s="65"/>
    </row>
    <row r="4" spans="1:88" ht="7.5" customHeight="1" x14ac:dyDescent="0.3">
      <c r="A4" s="25"/>
      <c r="B4" s="59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60"/>
      <c r="CJ4" s="65"/>
    </row>
    <row r="5" spans="1:88" s="2" customFormat="1" ht="15" customHeight="1" x14ac:dyDescent="0.3">
      <c r="A5" s="25"/>
      <c r="B5" s="61"/>
      <c r="C5" s="62" t="s">
        <v>0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64"/>
      <c r="CE5" s="65"/>
      <c r="CF5" s="17"/>
      <c r="CG5" s="17"/>
      <c r="CH5" s="17"/>
      <c r="CI5" s="17"/>
      <c r="CJ5" s="65"/>
    </row>
    <row r="6" spans="1:88" ht="7.5" customHeight="1" x14ac:dyDescent="0.3">
      <c r="A6" s="25"/>
      <c r="B6" s="61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65"/>
      <c r="CJ6" s="65"/>
    </row>
    <row r="7" spans="1:88" s="5" customFormat="1" ht="11.25" customHeight="1" x14ac:dyDescent="0.3">
      <c r="A7" s="25"/>
      <c r="B7" s="61"/>
      <c r="C7" s="118" t="str">
        <f>" Spieler"</f>
        <v xml:space="preserve"> Spieler</v>
      </c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20"/>
      <c r="O7" s="154" t="s">
        <v>23</v>
      </c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12" t="s">
        <v>24</v>
      </c>
      <c r="AG7" s="112"/>
      <c r="AH7" s="112"/>
      <c r="AI7" s="112"/>
      <c r="AJ7" s="112"/>
      <c r="AK7" s="112"/>
      <c r="AL7" s="112"/>
      <c r="AM7" s="112"/>
      <c r="AN7" s="112"/>
      <c r="AO7" s="112"/>
      <c r="AP7" s="112"/>
      <c r="AQ7" s="112"/>
      <c r="AR7" s="112"/>
      <c r="AS7" s="112"/>
      <c r="AT7" s="112"/>
      <c r="AU7" s="112"/>
      <c r="AV7" s="112"/>
      <c r="AW7" s="112" t="s">
        <v>25</v>
      </c>
      <c r="AX7" s="112"/>
      <c r="AY7" s="112"/>
      <c r="AZ7" s="112"/>
      <c r="BA7" s="112"/>
      <c r="BB7" s="112"/>
      <c r="BC7" s="112"/>
      <c r="BD7" s="112"/>
      <c r="BE7" s="112"/>
      <c r="BF7" s="112"/>
      <c r="BG7" s="112"/>
      <c r="BH7" s="112"/>
      <c r="BI7" s="112"/>
      <c r="BJ7" s="112"/>
      <c r="BK7" s="112"/>
      <c r="BL7" s="112"/>
      <c r="BM7" s="112"/>
      <c r="BN7" s="145" t="s">
        <v>26</v>
      </c>
      <c r="BO7" s="145"/>
      <c r="BP7" s="145"/>
      <c r="BQ7" s="145"/>
      <c r="BR7" s="145"/>
      <c r="BS7" s="145"/>
      <c r="BT7" s="145"/>
      <c r="BU7" s="145"/>
      <c r="BV7" s="145"/>
      <c r="BW7" s="145"/>
      <c r="BX7" s="145"/>
      <c r="BY7" s="145"/>
      <c r="BZ7" s="145"/>
      <c r="CA7" s="145"/>
      <c r="CB7" s="145"/>
      <c r="CC7" s="145"/>
      <c r="CD7" s="146"/>
      <c r="CE7" s="65"/>
      <c r="CJ7" s="65"/>
    </row>
    <row r="8" spans="1:88" ht="11.25" customHeight="1" x14ac:dyDescent="0.3">
      <c r="A8" s="25"/>
      <c r="B8" s="61"/>
      <c r="C8" s="103" t="str">
        <f>" Name"</f>
        <v xml:space="preserve"> Name</v>
      </c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5"/>
      <c r="O8" s="150" t="s">
        <v>32</v>
      </c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2" t="s">
        <v>31</v>
      </c>
      <c r="AG8" s="152"/>
      <c r="AH8" s="152"/>
      <c r="AI8" s="152"/>
      <c r="AJ8" s="152"/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 t="s">
        <v>34</v>
      </c>
      <c r="AX8" s="152"/>
      <c r="AY8" s="152"/>
      <c r="AZ8" s="152"/>
      <c r="BA8" s="152"/>
      <c r="BB8" s="152"/>
      <c r="BC8" s="152"/>
      <c r="BD8" s="152"/>
      <c r="BE8" s="152"/>
      <c r="BF8" s="152"/>
      <c r="BG8" s="152"/>
      <c r="BH8" s="152"/>
      <c r="BI8" s="152"/>
      <c r="BJ8" s="152"/>
      <c r="BK8" s="152"/>
      <c r="BL8" s="152"/>
      <c r="BM8" s="152"/>
      <c r="BN8" s="151" t="s">
        <v>30</v>
      </c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1"/>
      <c r="CA8" s="151"/>
      <c r="CB8" s="151"/>
      <c r="CC8" s="151"/>
      <c r="CD8" s="153"/>
      <c r="CE8" s="65"/>
      <c r="CJ8" s="65"/>
    </row>
    <row r="9" spans="1:88" ht="7.5" customHeight="1" x14ac:dyDescent="0.3">
      <c r="A9" s="25"/>
      <c r="B9" s="4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9"/>
      <c r="CJ9" s="65"/>
    </row>
    <row r="10" spans="1:88" x14ac:dyDescent="0.3">
      <c r="A10" s="25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58"/>
      <c r="CB10" s="58"/>
      <c r="CC10" s="58"/>
      <c r="CD10" s="58"/>
      <c r="CE10" s="58"/>
      <c r="CJ10" s="65"/>
    </row>
    <row r="11" spans="1:88" ht="7.5" customHeight="1" x14ac:dyDescent="0.3">
      <c r="A11" s="25"/>
      <c r="B11" s="59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60"/>
      <c r="CJ11" s="65"/>
    </row>
    <row r="12" spans="1:88" s="1" customFormat="1" ht="15" customHeight="1" x14ac:dyDescent="0.3">
      <c r="A12" s="25"/>
      <c r="B12" s="61"/>
      <c r="C12" s="62" t="s">
        <v>1</v>
      </c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63"/>
      <c r="BZ12" s="63"/>
      <c r="CA12" s="63"/>
      <c r="CB12" s="63"/>
      <c r="CC12" s="63"/>
      <c r="CD12" s="64"/>
      <c r="CE12" s="65"/>
      <c r="CF12" s="26"/>
      <c r="CG12" s="26"/>
      <c r="CH12" s="26"/>
      <c r="CI12" s="26"/>
      <c r="CJ12" s="65"/>
    </row>
    <row r="13" spans="1:88" s="1" customFormat="1" ht="7.5" customHeight="1" x14ac:dyDescent="0.3">
      <c r="A13" s="25"/>
      <c r="B13" s="61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65"/>
      <c r="CF13" s="26"/>
      <c r="CG13" s="26"/>
      <c r="CH13" s="26"/>
      <c r="CI13" s="26"/>
      <c r="CJ13" s="65"/>
    </row>
    <row r="14" spans="1:88" s="3" customFormat="1" ht="11.25" customHeight="1" x14ac:dyDescent="0.3">
      <c r="A14" s="25"/>
      <c r="B14" s="61"/>
      <c r="C14" s="100">
        <v>8.3333333333333332E-3</v>
      </c>
      <c r="D14" s="101"/>
      <c r="E14" s="101"/>
      <c r="F14" s="102"/>
      <c r="G14" s="6"/>
      <c r="H14" s="69" t="s">
        <v>6</v>
      </c>
      <c r="I14" s="74"/>
      <c r="J14" s="74"/>
      <c r="K14" s="72"/>
      <c r="L14" s="6"/>
      <c r="M14" s="69" t="s">
        <v>8</v>
      </c>
      <c r="N14" s="74"/>
      <c r="O14" s="74"/>
      <c r="P14" s="74"/>
      <c r="Q14" s="72"/>
      <c r="R14" s="6"/>
      <c r="S14" s="69" t="s">
        <v>9</v>
      </c>
      <c r="T14" s="74"/>
      <c r="U14" s="74"/>
      <c r="V14" s="74"/>
      <c r="W14" s="72"/>
      <c r="X14" s="6"/>
      <c r="Y14" s="69" t="s">
        <v>3</v>
      </c>
      <c r="Z14" s="74"/>
      <c r="AA14" s="74"/>
      <c r="AB14" s="74"/>
      <c r="AC14" s="74"/>
      <c r="AD14" s="74"/>
      <c r="AE14" s="74"/>
      <c r="AF14" s="74"/>
      <c r="AG14" s="74"/>
      <c r="AH14" s="72"/>
      <c r="AI14" s="6"/>
      <c r="AJ14" s="69" t="s">
        <v>4</v>
      </c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2"/>
      <c r="BQ14" s="6"/>
      <c r="BR14" s="69" t="s">
        <v>5</v>
      </c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2"/>
      <c r="CE14" s="65"/>
      <c r="CF14" s="18" t="s">
        <v>13</v>
      </c>
      <c r="CG14" s="18" t="s">
        <v>20</v>
      </c>
      <c r="CH14" s="18" t="s">
        <v>15</v>
      </c>
      <c r="CI14" s="18" t="s">
        <v>21</v>
      </c>
      <c r="CJ14" s="65"/>
    </row>
    <row r="15" spans="1:88" s="1" customFormat="1" ht="7.5" customHeight="1" x14ac:dyDescent="0.3">
      <c r="A15" s="25"/>
      <c r="B15" s="61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65"/>
      <c r="CF15" s="26"/>
      <c r="CG15" s="26"/>
      <c r="CH15" s="26"/>
      <c r="CI15" s="26"/>
      <c r="CJ15" s="65"/>
    </row>
    <row r="16" spans="1:88" s="1" customFormat="1" ht="11.25" customHeight="1" x14ac:dyDescent="0.3">
      <c r="A16" s="25"/>
      <c r="B16" s="61"/>
      <c r="C16" s="89" t="s">
        <v>7</v>
      </c>
      <c r="D16" s="90"/>
      <c r="E16" s="90"/>
      <c r="F16" s="91"/>
      <c r="G16" s="132"/>
      <c r="H16" s="82">
        <v>1</v>
      </c>
      <c r="I16" s="80"/>
      <c r="J16" s="80"/>
      <c r="K16" s="83"/>
      <c r="L16" s="131"/>
      <c r="M16" s="78" t="s">
        <v>72</v>
      </c>
      <c r="N16" s="79"/>
      <c r="O16" s="79"/>
      <c r="P16" s="79"/>
      <c r="Q16" s="81"/>
      <c r="R16" s="131"/>
      <c r="S16" s="99">
        <v>0.85416666666666663</v>
      </c>
      <c r="T16" s="79"/>
      <c r="U16" s="79"/>
      <c r="V16" s="79"/>
      <c r="W16" s="81"/>
      <c r="X16" s="131"/>
      <c r="Y16" s="82" t="s">
        <v>65</v>
      </c>
      <c r="Z16" s="80"/>
      <c r="AA16" s="80"/>
      <c r="AB16" s="80"/>
      <c r="AC16" s="80"/>
      <c r="AD16" s="80"/>
      <c r="AE16" s="80"/>
      <c r="AF16" s="80"/>
      <c r="AG16" s="80"/>
      <c r="AH16" s="83"/>
      <c r="AI16" s="131"/>
      <c r="AJ16" s="129" t="str">
        <f>$O$8 &amp; " "</f>
        <v xml:space="preserve">Patrick </v>
      </c>
      <c r="AK16" s="129"/>
      <c r="AL16" s="129"/>
      <c r="AM16" s="129"/>
      <c r="AN16" s="129"/>
      <c r="AO16" s="129"/>
      <c r="AP16" s="129"/>
      <c r="AQ16" s="129"/>
      <c r="AR16" s="129"/>
      <c r="AS16" s="129"/>
      <c r="AT16" s="129"/>
      <c r="AU16" s="129"/>
      <c r="AV16" s="129"/>
      <c r="AW16" s="129"/>
      <c r="AX16" s="85"/>
      <c r="AY16" s="83" t="s">
        <v>2</v>
      </c>
      <c r="AZ16" s="130"/>
      <c r="BA16" s="82"/>
      <c r="BB16" s="77" t="str">
        <f>" " &amp; $AF$8</f>
        <v xml:space="preserve"> Ratze</v>
      </c>
      <c r="BC16" s="128"/>
      <c r="BD16" s="128"/>
      <c r="BE16" s="128"/>
      <c r="BF16" s="128"/>
      <c r="BG16" s="128"/>
      <c r="BH16" s="128"/>
      <c r="BI16" s="128"/>
      <c r="BJ16" s="128"/>
      <c r="BK16" s="128"/>
      <c r="BL16" s="128"/>
      <c r="BM16" s="128"/>
      <c r="BN16" s="128"/>
      <c r="BO16" s="128"/>
      <c r="BP16" s="128"/>
      <c r="BQ16" s="131"/>
      <c r="BR16" s="78">
        <v>3</v>
      </c>
      <c r="BS16" s="79"/>
      <c r="BT16" s="79"/>
      <c r="BU16" s="79"/>
      <c r="BV16" s="79"/>
      <c r="BW16" s="80" t="s">
        <v>2</v>
      </c>
      <c r="BX16" s="80"/>
      <c r="BY16" s="80"/>
      <c r="BZ16" s="79">
        <v>2</v>
      </c>
      <c r="CA16" s="79"/>
      <c r="CB16" s="79"/>
      <c r="CC16" s="79"/>
      <c r="CD16" s="81"/>
      <c r="CE16" s="65"/>
      <c r="CF16" s="26">
        <f>IF(AND(ISNUMBER(BR16),ISNUMBER(BZ16)),1,0)</f>
        <v>1</v>
      </c>
      <c r="CG16" s="26">
        <f>IF(OR(ISBLANK(BR16),ISBLANK(BZ16)),0,IF(BR16&gt;BZ16,1,0))</f>
        <v>1</v>
      </c>
      <c r="CH16" s="26">
        <f>IF(OR(ISBLANK(BR16),ISBLANK(BZ16)),0,IF(BR16=BZ16,1,0))</f>
        <v>0</v>
      </c>
      <c r="CI16" s="26">
        <f>IF(OR(ISBLANK(BR16),ISBLANK(BZ16)),0,IF(BR16&lt;BZ16,1,0))</f>
        <v>0</v>
      </c>
      <c r="CJ16" s="65"/>
    </row>
    <row r="17" spans="1:88" s="1" customFormat="1" ht="11.25" customHeight="1" x14ac:dyDescent="0.3">
      <c r="A17" s="25"/>
      <c r="B17" s="61"/>
      <c r="C17" s="92"/>
      <c r="D17" s="93"/>
      <c r="E17" s="93"/>
      <c r="F17" s="94"/>
      <c r="G17" s="132"/>
      <c r="H17" s="82">
        <f>H16+1</f>
        <v>2</v>
      </c>
      <c r="I17" s="80"/>
      <c r="J17" s="80"/>
      <c r="K17" s="83"/>
      <c r="L17" s="131"/>
      <c r="M17" s="82" t="str">
        <f>$M$16</f>
        <v>1.4.</v>
      </c>
      <c r="N17" s="80"/>
      <c r="O17" s="80"/>
      <c r="P17" s="80"/>
      <c r="Q17" s="83"/>
      <c r="R17" s="131"/>
      <c r="S17" s="99">
        <v>0.85416666666666663</v>
      </c>
      <c r="T17" s="79"/>
      <c r="U17" s="79"/>
      <c r="V17" s="79"/>
      <c r="W17" s="81"/>
      <c r="X17" s="131"/>
      <c r="Y17" s="82" t="s">
        <v>66</v>
      </c>
      <c r="Z17" s="80"/>
      <c r="AA17" s="80"/>
      <c r="AB17" s="80"/>
      <c r="AC17" s="80"/>
      <c r="AD17" s="80"/>
      <c r="AE17" s="80"/>
      <c r="AF17" s="80"/>
      <c r="AG17" s="80"/>
      <c r="AH17" s="83"/>
      <c r="AI17" s="131"/>
      <c r="AJ17" s="85" t="str">
        <f>$AW$8 &amp; " "</f>
        <v xml:space="preserve">Markus </v>
      </c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3" t="s">
        <v>2</v>
      </c>
      <c r="AZ17" s="130"/>
      <c r="BA17" s="82"/>
      <c r="BB17" s="77" t="str">
        <f>" " &amp; $BN$8</f>
        <v xml:space="preserve"> Christoph</v>
      </c>
      <c r="BC17" s="128"/>
      <c r="BD17" s="128"/>
      <c r="BE17" s="128"/>
      <c r="BF17" s="128"/>
      <c r="BG17" s="128"/>
      <c r="BH17" s="128"/>
      <c r="BI17" s="128"/>
      <c r="BJ17" s="128"/>
      <c r="BK17" s="128"/>
      <c r="BL17" s="128"/>
      <c r="BM17" s="128"/>
      <c r="BN17" s="128"/>
      <c r="BO17" s="128"/>
      <c r="BP17" s="128"/>
      <c r="BQ17" s="131"/>
      <c r="BR17" s="78">
        <v>0</v>
      </c>
      <c r="BS17" s="79"/>
      <c r="BT17" s="79"/>
      <c r="BU17" s="79"/>
      <c r="BV17" s="79"/>
      <c r="BW17" s="80" t="s">
        <v>2</v>
      </c>
      <c r="BX17" s="80"/>
      <c r="BY17" s="80"/>
      <c r="BZ17" s="79">
        <v>1</v>
      </c>
      <c r="CA17" s="79"/>
      <c r="CB17" s="79"/>
      <c r="CC17" s="79"/>
      <c r="CD17" s="81"/>
      <c r="CE17" s="65"/>
      <c r="CF17" s="26">
        <f t="shared" ref="CF17:CF21" si="0">IF(AND(ISNUMBER(BR17),ISNUMBER(BZ17)),1,0)</f>
        <v>1</v>
      </c>
      <c r="CG17" s="26">
        <f t="shared" ref="CG17:CG21" si="1">IF(OR(ISBLANK(BR17),ISBLANK(BZ17)),0,IF(BR17&gt;BZ17,1,0))</f>
        <v>0</v>
      </c>
      <c r="CH17" s="26">
        <f t="shared" ref="CH17:CH21" si="2">IF(OR(ISBLANK(BR17),ISBLANK(BZ17)),0,IF(BR17=BZ17,1,0))</f>
        <v>0</v>
      </c>
      <c r="CI17" s="26">
        <f t="shared" ref="CI17:CI21" si="3">IF(OR(ISBLANK(BR17),ISBLANK(BZ17)),0,IF(BR17&lt;BZ17,1,0))</f>
        <v>1</v>
      </c>
      <c r="CJ17" s="65"/>
    </row>
    <row r="18" spans="1:88" s="1" customFormat="1" ht="11.25" customHeight="1" x14ac:dyDescent="0.3">
      <c r="A18" s="25"/>
      <c r="B18" s="61"/>
      <c r="C18" s="92"/>
      <c r="D18" s="93"/>
      <c r="E18" s="93"/>
      <c r="F18" s="94"/>
      <c r="G18" s="132"/>
      <c r="H18" s="82">
        <f>H17+1</f>
        <v>3</v>
      </c>
      <c r="I18" s="80"/>
      <c r="J18" s="80"/>
      <c r="K18" s="83"/>
      <c r="L18" s="131"/>
      <c r="M18" s="82" t="str">
        <f t="shared" ref="M18:M21" si="4">$M$16</f>
        <v>1.4.</v>
      </c>
      <c r="N18" s="80"/>
      <c r="O18" s="80"/>
      <c r="P18" s="80"/>
      <c r="Q18" s="83"/>
      <c r="R18" s="131"/>
      <c r="S18" s="84">
        <f>S16+$C$14</f>
        <v>0.86249999999999993</v>
      </c>
      <c r="T18" s="155"/>
      <c r="U18" s="155"/>
      <c r="V18" s="155"/>
      <c r="W18" s="156"/>
      <c r="X18" s="131"/>
      <c r="Y18" s="82" t="s">
        <v>65</v>
      </c>
      <c r="Z18" s="80"/>
      <c r="AA18" s="80"/>
      <c r="AB18" s="80"/>
      <c r="AC18" s="80"/>
      <c r="AD18" s="80"/>
      <c r="AE18" s="80"/>
      <c r="AF18" s="80"/>
      <c r="AG18" s="80"/>
      <c r="AH18" s="83"/>
      <c r="AI18" s="131"/>
      <c r="AJ18" s="129" t="str">
        <f>$O$8 &amp; " "</f>
        <v xml:space="preserve">Patrick </v>
      </c>
      <c r="AK18" s="129"/>
      <c r="AL18" s="129"/>
      <c r="AM18" s="129"/>
      <c r="AN18" s="129"/>
      <c r="AO18" s="129"/>
      <c r="AP18" s="129"/>
      <c r="AQ18" s="129"/>
      <c r="AR18" s="129"/>
      <c r="AS18" s="129"/>
      <c r="AT18" s="129"/>
      <c r="AU18" s="129"/>
      <c r="AV18" s="129"/>
      <c r="AW18" s="129"/>
      <c r="AX18" s="85"/>
      <c r="AY18" s="83" t="s">
        <v>2</v>
      </c>
      <c r="AZ18" s="130"/>
      <c r="BA18" s="82"/>
      <c r="BB18" s="77" t="str">
        <f>" " &amp; $AW$8</f>
        <v xml:space="preserve"> Markus</v>
      </c>
      <c r="BC18" s="128"/>
      <c r="BD18" s="128"/>
      <c r="BE18" s="128"/>
      <c r="BF18" s="128"/>
      <c r="BG18" s="128"/>
      <c r="BH18" s="128"/>
      <c r="BI18" s="128"/>
      <c r="BJ18" s="128"/>
      <c r="BK18" s="128"/>
      <c r="BL18" s="128"/>
      <c r="BM18" s="128"/>
      <c r="BN18" s="128"/>
      <c r="BO18" s="128"/>
      <c r="BP18" s="128"/>
      <c r="BQ18" s="131"/>
      <c r="BR18" s="78">
        <v>0</v>
      </c>
      <c r="BS18" s="79"/>
      <c r="BT18" s="79"/>
      <c r="BU18" s="79"/>
      <c r="BV18" s="79"/>
      <c r="BW18" s="80" t="s">
        <v>2</v>
      </c>
      <c r="BX18" s="80"/>
      <c r="BY18" s="80"/>
      <c r="BZ18" s="79">
        <v>0</v>
      </c>
      <c r="CA18" s="79"/>
      <c r="CB18" s="79"/>
      <c r="CC18" s="79"/>
      <c r="CD18" s="81"/>
      <c r="CE18" s="65"/>
      <c r="CF18" s="26">
        <f t="shared" si="0"/>
        <v>1</v>
      </c>
      <c r="CG18" s="26">
        <f t="shared" si="1"/>
        <v>0</v>
      </c>
      <c r="CH18" s="26">
        <f t="shared" si="2"/>
        <v>1</v>
      </c>
      <c r="CI18" s="26">
        <f t="shared" si="3"/>
        <v>0</v>
      </c>
      <c r="CJ18" s="65"/>
    </row>
    <row r="19" spans="1:88" s="1" customFormat="1" ht="11.25" customHeight="1" x14ac:dyDescent="0.3">
      <c r="A19" s="25"/>
      <c r="B19" s="61"/>
      <c r="C19" s="92"/>
      <c r="D19" s="93"/>
      <c r="E19" s="93"/>
      <c r="F19" s="94"/>
      <c r="G19" s="132"/>
      <c r="H19" s="82">
        <f>H18+1</f>
        <v>4</v>
      </c>
      <c r="I19" s="80"/>
      <c r="J19" s="80"/>
      <c r="K19" s="83"/>
      <c r="L19" s="131"/>
      <c r="M19" s="82" t="str">
        <f t="shared" si="4"/>
        <v>1.4.</v>
      </c>
      <c r="N19" s="80"/>
      <c r="O19" s="80"/>
      <c r="P19" s="80"/>
      <c r="Q19" s="83"/>
      <c r="R19" s="131"/>
      <c r="S19" s="84">
        <f>S17+$C$14</f>
        <v>0.86249999999999993</v>
      </c>
      <c r="T19" s="155"/>
      <c r="U19" s="155"/>
      <c r="V19" s="155"/>
      <c r="W19" s="156"/>
      <c r="X19" s="131"/>
      <c r="Y19" s="82" t="s">
        <v>66</v>
      </c>
      <c r="Z19" s="80"/>
      <c r="AA19" s="80"/>
      <c r="AB19" s="80"/>
      <c r="AC19" s="80"/>
      <c r="AD19" s="80"/>
      <c r="AE19" s="80"/>
      <c r="AF19" s="80"/>
      <c r="AG19" s="80"/>
      <c r="AH19" s="83"/>
      <c r="AI19" s="131"/>
      <c r="AJ19" s="85" t="str">
        <f>$AF$8 &amp; " "</f>
        <v xml:space="preserve">Ratze </v>
      </c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3" t="s">
        <v>2</v>
      </c>
      <c r="AZ19" s="130"/>
      <c r="BA19" s="82"/>
      <c r="BB19" s="77" t="str">
        <f>" " &amp; $BN$8</f>
        <v xml:space="preserve"> Christoph</v>
      </c>
      <c r="BC19" s="128"/>
      <c r="BD19" s="128"/>
      <c r="BE19" s="128"/>
      <c r="BF19" s="128"/>
      <c r="BG19" s="128"/>
      <c r="BH19" s="128"/>
      <c r="BI19" s="128"/>
      <c r="BJ19" s="128"/>
      <c r="BK19" s="128"/>
      <c r="BL19" s="128"/>
      <c r="BM19" s="128"/>
      <c r="BN19" s="128"/>
      <c r="BO19" s="128"/>
      <c r="BP19" s="128"/>
      <c r="BQ19" s="131"/>
      <c r="BR19" s="78">
        <v>1</v>
      </c>
      <c r="BS19" s="79"/>
      <c r="BT19" s="79"/>
      <c r="BU19" s="79"/>
      <c r="BV19" s="79"/>
      <c r="BW19" s="80" t="s">
        <v>2</v>
      </c>
      <c r="BX19" s="80"/>
      <c r="BY19" s="80"/>
      <c r="BZ19" s="79">
        <v>2</v>
      </c>
      <c r="CA19" s="79"/>
      <c r="CB19" s="79"/>
      <c r="CC19" s="79"/>
      <c r="CD19" s="81"/>
      <c r="CE19" s="65"/>
      <c r="CF19" s="26">
        <f t="shared" si="0"/>
        <v>1</v>
      </c>
      <c r="CG19" s="26">
        <f t="shared" si="1"/>
        <v>0</v>
      </c>
      <c r="CH19" s="26">
        <f t="shared" si="2"/>
        <v>0</v>
      </c>
      <c r="CI19" s="26">
        <f t="shared" si="3"/>
        <v>1</v>
      </c>
      <c r="CJ19" s="65"/>
    </row>
    <row r="20" spans="1:88" s="1" customFormat="1" ht="11.25" customHeight="1" x14ac:dyDescent="0.3">
      <c r="A20" s="25"/>
      <c r="B20" s="61"/>
      <c r="C20" s="92"/>
      <c r="D20" s="93"/>
      <c r="E20" s="93"/>
      <c r="F20" s="94"/>
      <c r="G20" s="132"/>
      <c r="H20" s="82">
        <f>H19+1</f>
        <v>5</v>
      </c>
      <c r="I20" s="80"/>
      <c r="J20" s="80"/>
      <c r="K20" s="83"/>
      <c r="L20" s="131"/>
      <c r="M20" s="82" t="str">
        <f t="shared" si="4"/>
        <v>1.4.</v>
      </c>
      <c r="N20" s="80"/>
      <c r="O20" s="80"/>
      <c r="P20" s="80"/>
      <c r="Q20" s="83"/>
      <c r="R20" s="131"/>
      <c r="S20" s="84">
        <f>S18+$C$14</f>
        <v>0.87083333333333324</v>
      </c>
      <c r="T20" s="155"/>
      <c r="U20" s="155"/>
      <c r="V20" s="155"/>
      <c r="W20" s="156"/>
      <c r="X20" s="131"/>
      <c r="Y20" s="82" t="s">
        <v>65</v>
      </c>
      <c r="Z20" s="80"/>
      <c r="AA20" s="80"/>
      <c r="AB20" s="80"/>
      <c r="AC20" s="80"/>
      <c r="AD20" s="80"/>
      <c r="AE20" s="80"/>
      <c r="AF20" s="80"/>
      <c r="AG20" s="80"/>
      <c r="AH20" s="83"/>
      <c r="AI20" s="131"/>
      <c r="AJ20" s="85" t="str">
        <f>$BN$8 &amp; " "</f>
        <v xml:space="preserve">Christoph </v>
      </c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3" t="s">
        <v>2</v>
      </c>
      <c r="AZ20" s="130"/>
      <c r="BA20" s="82"/>
      <c r="BB20" s="76" t="str">
        <f>" " &amp; $O$8</f>
        <v xml:space="preserve"> Patrick</v>
      </c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6"/>
      <c r="BO20" s="76"/>
      <c r="BP20" s="77"/>
      <c r="BQ20" s="131"/>
      <c r="BR20" s="78">
        <v>0</v>
      </c>
      <c r="BS20" s="79"/>
      <c r="BT20" s="79"/>
      <c r="BU20" s="79"/>
      <c r="BV20" s="79"/>
      <c r="BW20" s="80" t="s">
        <v>2</v>
      </c>
      <c r="BX20" s="80"/>
      <c r="BY20" s="80"/>
      <c r="BZ20" s="79">
        <v>0</v>
      </c>
      <c r="CA20" s="79"/>
      <c r="CB20" s="79"/>
      <c r="CC20" s="79"/>
      <c r="CD20" s="81"/>
      <c r="CE20" s="65"/>
      <c r="CF20" s="26">
        <f t="shared" si="0"/>
        <v>1</v>
      </c>
      <c r="CG20" s="26">
        <f t="shared" si="1"/>
        <v>0</v>
      </c>
      <c r="CH20" s="26">
        <f t="shared" si="2"/>
        <v>1</v>
      </c>
      <c r="CI20" s="26">
        <f t="shared" si="3"/>
        <v>0</v>
      </c>
      <c r="CJ20" s="65"/>
    </row>
    <row r="21" spans="1:88" s="1" customFormat="1" ht="11.25" customHeight="1" x14ac:dyDescent="0.3">
      <c r="A21" s="25"/>
      <c r="B21" s="61"/>
      <c r="C21" s="95"/>
      <c r="D21" s="96"/>
      <c r="E21" s="96"/>
      <c r="F21" s="97"/>
      <c r="G21" s="132"/>
      <c r="H21" s="82">
        <f>H20+1</f>
        <v>6</v>
      </c>
      <c r="I21" s="80"/>
      <c r="J21" s="80"/>
      <c r="K21" s="83"/>
      <c r="L21" s="131"/>
      <c r="M21" s="82" t="str">
        <f t="shared" si="4"/>
        <v>1.4.</v>
      </c>
      <c r="N21" s="80"/>
      <c r="O21" s="80"/>
      <c r="P21" s="80"/>
      <c r="Q21" s="83"/>
      <c r="R21" s="131"/>
      <c r="S21" s="84">
        <f>S19+$C$14</f>
        <v>0.87083333333333324</v>
      </c>
      <c r="T21" s="155"/>
      <c r="U21" s="155"/>
      <c r="V21" s="155"/>
      <c r="W21" s="156"/>
      <c r="X21" s="131"/>
      <c r="Y21" s="82" t="s">
        <v>66</v>
      </c>
      <c r="Z21" s="80"/>
      <c r="AA21" s="80"/>
      <c r="AB21" s="80"/>
      <c r="AC21" s="80"/>
      <c r="AD21" s="80"/>
      <c r="AE21" s="80"/>
      <c r="AF21" s="80"/>
      <c r="AG21" s="80"/>
      <c r="AH21" s="83"/>
      <c r="AI21" s="131"/>
      <c r="AJ21" s="85" t="str">
        <f>$AF$8 &amp; " "</f>
        <v xml:space="preserve">Ratze </v>
      </c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3" t="s">
        <v>2</v>
      </c>
      <c r="AZ21" s="130"/>
      <c r="BA21" s="82"/>
      <c r="BB21" s="77" t="str">
        <f>" " &amp; $AW$8</f>
        <v xml:space="preserve"> Markus</v>
      </c>
      <c r="BC21" s="128"/>
      <c r="BD21" s="128"/>
      <c r="BE21" s="128"/>
      <c r="BF21" s="128"/>
      <c r="BG21" s="128"/>
      <c r="BH21" s="128"/>
      <c r="BI21" s="128"/>
      <c r="BJ21" s="128"/>
      <c r="BK21" s="128"/>
      <c r="BL21" s="128"/>
      <c r="BM21" s="128"/>
      <c r="BN21" s="128"/>
      <c r="BO21" s="128"/>
      <c r="BP21" s="128"/>
      <c r="BQ21" s="131"/>
      <c r="BR21" s="78">
        <v>2</v>
      </c>
      <c r="BS21" s="79"/>
      <c r="BT21" s="79"/>
      <c r="BU21" s="79"/>
      <c r="BV21" s="79"/>
      <c r="BW21" s="80" t="s">
        <v>2</v>
      </c>
      <c r="BX21" s="80"/>
      <c r="BY21" s="80"/>
      <c r="BZ21" s="79">
        <v>1</v>
      </c>
      <c r="CA21" s="79"/>
      <c r="CB21" s="79"/>
      <c r="CC21" s="79"/>
      <c r="CD21" s="81"/>
      <c r="CE21" s="65"/>
      <c r="CF21" s="26">
        <f t="shared" si="0"/>
        <v>1</v>
      </c>
      <c r="CG21" s="26">
        <f t="shared" si="1"/>
        <v>1</v>
      </c>
      <c r="CH21" s="26">
        <f t="shared" si="2"/>
        <v>0</v>
      </c>
      <c r="CI21" s="26">
        <f t="shared" si="3"/>
        <v>0</v>
      </c>
      <c r="CJ21" s="65"/>
    </row>
    <row r="22" spans="1:88" s="1" customFormat="1" ht="7.5" customHeight="1" x14ac:dyDescent="0.3">
      <c r="A22" s="25"/>
      <c r="B22" s="61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65"/>
      <c r="CF22" s="26"/>
      <c r="CG22" s="26"/>
      <c r="CH22" s="26"/>
      <c r="CI22" s="26"/>
      <c r="CJ22" s="65"/>
    </row>
    <row r="23" spans="1:88" s="1" customFormat="1" ht="11.25" customHeight="1" x14ac:dyDescent="0.3">
      <c r="A23" s="25"/>
      <c r="B23" s="61"/>
      <c r="C23" s="89" t="s">
        <v>10</v>
      </c>
      <c r="D23" s="90"/>
      <c r="E23" s="90"/>
      <c r="F23" s="91"/>
      <c r="G23" s="132"/>
      <c r="H23" s="82">
        <f>H21+1</f>
        <v>7</v>
      </c>
      <c r="I23" s="80"/>
      <c r="J23" s="80"/>
      <c r="K23" s="83"/>
      <c r="L23" s="131"/>
      <c r="M23" s="82" t="str">
        <f t="shared" ref="M23:M28" si="5">$M$16</f>
        <v>1.4.</v>
      </c>
      <c r="N23" s="80"/>
      <c r="O23" s="80"/>
      <c r="P23" s="80"/>
      <c r="Q23" s="83"/>
      <c r="R23" s="131"/>
      <c r="S23" s="84">
        <f>S20+$C$14</f>
        <v>0.87916666666666654</v>
      </c>
      <c r="T23" s="155"/>
      <c r="U23" s="155"/>
      <c r="V23" s="155"/>
      <c r="W23" s="156"/>
      <c r="X23" s="131"/>
      <c r="Y23" s="82" t="s">
        <v>66</v>
      </c>
      <c r="Z23" s="80"/>
      <c r="AA23" s="80"/>
      <c r="AB23" s="80"/>
      <c r="AC23" s="80"/>
      <c r="AD23" s="80"/>
      <c r="AE23" s="80"/>
      <c r="AF23" s="80"/>
      <c r="AG23" s="80"/>
      <c r="AH23" s="83"/>
      <c r="AI23" s="131"/>
      <c r="AJ23" s="85" t="str">
        <f>$AF$8 &amp; " "</f>
        <v xml:space="preserve">Ratze </v>
      </c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3" t="s">
        <v>2</v>
      </c>
      <c r="AZ23" s="130"/>
      <c r="BA23" s="82"/>
      <c r="BB23" s="76" t="str">
        <f>" " &amp; $O$8</f>
        <v xml:space="preserve"> Patrick</v>
      </c>
      <c r="BC23" s="76"/>
      <c r="BD23" s="76"/>
      <c r="BE23" s="76"/>
      <c r="BF23" s="76"/>
      <c r="BG23" s="76"/>
      <c r="BH23" s="76"/>
      <c r="BI23" s="76"/>
      <c r="BJ23" s="76"/>
      <c r="BK23" s="76"/>
      <c r="BL23" s="76"/>
      <c r="BM23" s="76"/>
      <c r="BN23" s="76"/>
      <c r="BO23" s="76"/>
      <c r="BP23" s="77"/>
      <c r="BQ23" s="131"/>
      <c r="BR23" s="78">
        <v>2</v>
      </c>
      <c r="BS23" s="79"/>
      <c r="BT23" s="79"/>
      <c r="BU23" s="79"/>
      <c r="BV23" s="79"/>
      <c r="BW23" s="80" t="s">
        <v>2</v>
      </c>
      <c r="BX23" s="80"/>
      <c r="BY23" s="80"/>
      <c r="BZ23" s="79">
        <v>0</v>
      </c>
      <c r="CA23" s="79"/>
      <c r="CB23" s="79"/>
      <c r="CC23" s="79"/>
      <c r="CD23" s="81"/>
      <c r="CE23" s="65"/>
      <c r="CF23" s="26">
        <f t="shared" ref="CF23:CF28" si="6">IF(AND(ISNUMBER(BR23),ISNUMBER(BZ23)),1,0)</f>
        <v>1</v>
      </c>
      <c r="CG23" s="26">
        <f t="shared" ref="CG23:CG28" si="7">IF(OR(ISBLANK(BR23),ISBLANK(BZ23)),0,IF(BR23&gt;BZ23,1,0))</f>
        <v>1</v>
      </c>
      <c r="CH23" s="26">
        <f t="shared" ref="CH23:CH28" si="8">IF(OR(ISBLANK(BR23),ISBLANK(BZ23)),0,IF(BR23=BZ23,1,0))</f>
        <v>0</v>
      </c>
      <c r="CI23" s="26">
        <f t="shared" ref="CI23:CI28" si="9">IF(OR(ISBLANK(BR23),ISBLANK(BZ23)),0,IF(BR23&lt;BZ23,1,0))</f>
        <v>0</v>
      </c>
      <c r="CJ23" s="65"/>
    </row>
    <row r="24" spans="1:88" s="1" customFormat="1" ht="11.25" customHeight="1" x14ac:dyDescent="0.3">
      <c r="A24" s="25"/>
      <c r="B24" s="61"/>
      <c r="C24" s="92"/>
      <c r="D24" s="93"/>
      <c r="E24" s="93"/>
      <c r="F24" s="94"/>
      <c r="G24" s="132"/>
      <c r="H24" s="82">
        <f>H23+1</f>
        <v>8</v>
      </c>
      <c r="I24" s="80"/>
      <c r="J24" s="80"/>
      <c r="K24" s="83"/>
      <c r="L24" s="131"/>
      <c r="M24" s="82" t="str">
        <f t="shared" si="5"/>
        <v>1.4.</v>
      </c>
      <c r="N24" s="80"/>
      <c r="O24" s="80"/>
      <c r="P24" s="80"/>
      <c r="Q24" s="83"/>
      <c r="R24" s="131"/>
      <c r="S24" s="84">
        <f>S21+$C$14</f>
        <v>0.87916666666666654</v>
      </c>
      <c r="T24" s="155"/>
      <c r="U24" s="155"/>
      <c r="V24" s="155"/>
      <c r="W24" s="156"/>
      <c r="X24" s="131"/>
      <c r="Y24" s="82" t="s">
        <v>65</v>
      </c>
      <c r="Z24" s="80"/>
      <c r="AA24" s="80"/>
      <c r="AB24" s="80"/>
      <c r="AC24" s="80"/>
      <c r="AD24" s="80"/>
      <c r="AE24" s="80"/>
      <c r="AF24" s="80"/>
      <c r="AG24" s="80"/>
      <c r="AH24" s="83"/>
      <c r="AI24" s="131"/>
      <c r="AJ24" s="85" t="str">
        <f>$BN$8 &amp; " "</f>
        <v xml:space="preserve">Christoph </v>
      </c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6"/>
      <c r="AY24" s="83" t="s">
        <v>2</v>
      </c>
      <c r="AZ24" s="130"/>
      <c r="BA24" s="82"/>
      <c r="BB24" s="77" t="str">
        <f>" " &amp; $AW$8</f>
        <v xml:space="preserve"> Markus</v>
      </c>
      <c r="BC24" s="128"/>
      <c r="BD24" s="128"/>
      <c r="BE24" s="128"/>
      <c r="BF24" s="128"/>
      <c r="BG24" s="128"/>
      <c r="BH24" s="128"/>
      <c r="BI24" s="128"/>
      <c r="BJ24" s="128"/>
      <c r="BK24" s="128"/>
      <c r="BL24" s="128"/>
      <c r="BM24" s="128"/>
      <c r="BN24" s="128"/>
      <c r="BO24" s="128"/>
      <c r="BP24" s="128"/>
      <c r="BQ24" s="131"/>
      <c r="BR24" s="78">
        <v>1</v>
      </c>
      <c r="BS24" s="79"/>
      <c r="BT24" s="79"/>
      <c r="BU24" s="79"/>
      <c r="BV24" s="79"/>
      <c r="BW24" s="80" t="s">
        <v>2</v>
      </c>
      <c r="BX24" s="80"/>
      <c r="BY24" s="80"/>
      <c r="BZ24" s="79">
        <v>1</v>
      </c>
      <c r="CA24" s="79"/>
      <c r="CB24" s="79"/>
      <c r="CC24" s="79"/>
      <c r="CD24" s="81"/>
      <c r="CE24" s="65"/>
      <c r="CF24" s="26">
        <f t="shared" si="6"/>
        <v>1</v>
      </c>
      <c r="CG24" s="26">
        <f t="shared" si="7"/>
        <v>0</v>
      </c>
      <c r="CH24" s="26">
        <f t="shared" si="8"/>
        <v>1</v>
      </c>
      <c r="CI24" s="26">
        <f t="shared" si="9"/>
        <v>0</v>
      </c>
      <c r="CJ24" s="65"/>
    </row>
    <row r="25" spans="1:88" s="1" customFormat="1" ht="11.25" customHeight="1" x14ac:dyDescent="0.3">
      <c r="A25" s="25"/>
      <c r="B25" s="61"/>
      <c r="C25" s="92"/>
      <c r="D25" s="93"/>
      <c r="E25" s="93"/>
      <c r="F25" s="94"/>
      <c r="G25" s="132"/>
      <c r="H25" s="82">
        <f>H24+1</f>
        <v>9</v>
      </c>
      <c r="I25" s="80"/>
      <c r="J25" s="80"/>
      <c r="K25" s="83"/>
      <c r="L25" s="131"/>
      <c r="M25" s="82" t="str">
        <f t="shared" si="5"/>
        <v>1.4.</v>
      </c>
      <c r="N25" s="80"/>
      <c r="O25" s="80"/>
      <c r="P25" s="80"/>
      <c r="Q25" s="83"/>
      <c r="R25" s="131"/>
      <c r="S25" s="84">
        <f>S23+$C$14</f>
        <v>0.88749999999999984</v>
      </c>
      <c r="T25" s="155"/>
      <c r="U25" s="155"/>
      <c r="V25" s="155"/>
      <c r="W25" s="156"/>
      <c r="X25" s="131"/>
      <c r="Y25" s="82" t="s">
        <v>66</v>
      </c>
      <c r="Z25" s="80"/>
      <c r="AA25" s="80"/>
      <c r="AB25" s="80"/>
      <c r="AC25" s="80"/>
      <c r="AD25" s="80"/>
      <c r="AE25" s="80"/>
      <c r="AF25" s="80"/>
      <c r="AG25" s="80"/>
      <c r="AH25" s="83"/>
      <c r="AI25" s="131"/>
      <c r="AJ25" s="85" t="str">
        <f>$AW$8 &amp; " "</f>
        <v xml:space="preserve">Markus </v>
      </c>
      <c r="AK25" s="86"/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86"/>
      <c r="AY25" s="83" t="s">
        <v>2</v>
      </c>
      <c r="AZ25" s="130"/>
      <c r="BA25" s="82"/>
      <c r="BB25" s="76" t="str">
        <f>" " &amp; $O$8</f>
        <v xml:space="preserve"> Patrick</v>
      </c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76"/>
      <c r="BN25" s="76"/>
      <c r="BO25" s="76"/>
      <c r="BP25" s="77"/>
      <c r="BQ25" s="131"/>
      <c r="BR25" s="78">
        <v>2</v>
      </c>
      <c r="BS25" s="79"/>
      <c r="BT25" s="79"/>
      <c r="BU25" s="79"/>
      <c r="BV25" s="79"/>
      <c r="BW25" s="80" t="s">
        <v>2</v>
      </c>
      <c r="BX25" s="80"/>
      <c r="BY25" s="80"/>
      <c r="BZ25" s="79">
        <v>0</v>
      </c>
      <c r="CA25" s="79"/>
      <c r="CB25" s="79"/>
      <c r="CC25" s="79"/>
      <c r="CD25" s="81"/>
      <c r="CE25" s="65"/>
      <c r="CF25" s="26">
        <f t="shared" si="6"/>
        <v>1</v>
      </c>
      <c r="CG25" s="26">
        <f t="shared" si="7"/>
        <v>1</v>
      </c>
      <c r="CH25" s="26">
        <f t="shared" si="8"/>
        <v>0</v>
      </c>
      <c r="CI25" s="26">
        <f t="shared" si="9"/>
        <v>0</v>
      </c>
      <c r="CJ25" s="65"/>
    </row>
    <row r="26" spans="1:88" s="1" customFormat="1" ht="11.25" customHeight="1" x14ac:dyDescent="0.3">
      <c r="A26" s="25"/>
      <c r="B26" s="61"/>
      <c r="C26" s="92"/>
      <c r="D26" s="93"/>
      <c r="E26" s="93"/>
      <c r="F26" s="94"/>
      <c r="G26" s="132"/>
      <c r="H26" s="82">
        <f>H25+1</f>
        <v>10</v>
      </c>
      <c r="I26" s="80"/>
      <c r="J26" s="80"/>
      <c r="K26" s="83"/>
      <c r="L26" s="131"/>
      <c r="M26" s="82" t="str">
        <f t="shared" si="5"/>
        <v>1.4.</v>
      </c>
      <c r="N26" s="80"/>
      <c r="O26" s="80"/>
      <c r="P26" s="80"/>
      <c r="Q26" s="83"/>
      <c r="R26" s="131"/>
      <c r="S26" s="84">
        <f>S24+$C$14</f>
        <v>0.88749999999999984</v>
      </c>
      <c r="T26" s="155"/>
      <c r="U26" s="155"/>
      <c r="V26" s="155"/>
      <c r="W26" s="156"/>
      <c r="X26" s="131"/>
      <c r="Y26" s="82" t="s">
        <v>65</v>
      </c>
      <c r="Z26" s="80"/>
      <c r="AA26" s="80"/>
      <c r="AB26" s="80"/>
      <c r="AC26" s="80"/>
      <c r="AD26" s="80"/>
      <c r="AE26" s="80"/>
      <c r="AF26" s="80"/>
      <c r="AG26" s="80"/>
      <c r="AH26" s="83"/>
      <c r="AI26" s="131"/>
      <c r="AJ26" s="85" t="str">
        <f>$BN$8 &amp; " "</f>
        <v xml:space="preserve">Christoph </v>
      </c>
      <c r="AK26" s="86"/>
      <c r="AL26" s="86"/>
      <c r="AM26" s="86"/>
      <c r="AN26" s="86"/>
      <c r="AO26" s="86"/>
      <c r="AP26" s="86"/>
      <c r="AQ26" s="86"/>
      <c r="AR26" s="86"/>
      <c r="AS26" s="86"/>
      <c r="AT26" s="86"/>
      <c r="AU26" s="86"/>
      <c r="AV26" s="86"/>
      <c r="AW26" s="86"/>
      <c r="AX26" s="86"/>
      <c r="AY26" s="83" t="s">
        <v>2</v>
      </c>
      <c r="AZ26" s="130"/>
      <c r="BA26" s="82"/>
      <c r="BB26" s="77" t="str">
        <f>" " &amp; $AF$8</f>
        <v xml:space="preserve"> Ratze</v>
      </c>
      <c r="BC26" s="128"/>
      <c r="BD26" s="128"/>
      <c r="BE26" s="128"/>
      <c r="BF26" s="128"/>
      <c r="BG26" s="128"/>
      <c r="BH26" s="128"/>
      <c r="BI26" s="128"/>
      <c r="BJ26" s="128"/>
      <c r="BK26" s="128"/>
      <c r="BL26" s="128"/>
      <c r="BM26" s="128"/>
      <c r="BN26" s="128"/>
      <c r="BO26" s="128"/>
      <c r="BP26" s="128"/>
      <c r="BQ26" s="131"/>
      <c r="BR26" s="78">
        <v>0</v>
      </c>
      <c r="BS26" s="79"/>
      <c r="BT26" s="79"/>
      <c r="BU26" s="79"/>
      <c r="BV26" s="79"/>
      <c r="BW26" s="80" t="s">
        <v>2</v>
      </c>
      <c r="BX26" s="80"/>
      <c r="BY26" s="80"/>
      <c r="BZ26" s="79">
        <v>1</v>
      </c>
      <c r="CA26" s="79"/>
      <c r="CB26" s="79"/>
      <c r="CC26" s="79"/>
      <c r="CD26" s="81"/>
      <c r="CE26" s="65"/>
      <c r="CF26" s="26">
        <f t="shared" si="6"/>
        <v>1</v>
      </c>
      <c r="CG26" s="26">
        <f t="shared" si="7"/>
        <v>0</v>
      </c>
      <c r="CH26" s="26">
        <f t="shared" si="8"/>
        <v>0</v>
      </c>
      <c r="CI26" s="26">
        <f t="shared" si="9"/>
        <v>1</v>
      </c>
      <c r="CJ26" s="65"/>
    </row>
    <row r="27" spans="1:88" s="1" customFormat="1" ht="11.25" customHeight="1" x14ac:dyDescent="0.3">
      <c r="A27" s="25"/>
      <c r="B27" s="61"/>
      <c r="C27" s="92"/>
      <c r="D27" s="93"/>
      <c r="E27" s="93"/>
      <c r="F27" s="94"/>
      <c r="G27" s="132"/>
      <c r="H27" s="82">
        <f>H26+1</f>
        <v>11</v>
      </c>
      <c r="I27" s="80"/>
      <c r="J27" s="80"/>
      <c r="K27" s="83"/>
      <c r="L27" s="131"/>
      <c r="M27" s="82" t="str">
        <f t="shared" si="5"/>
        <v>1.4.</v>
      </c>
      <c r="N27" s="80"/>
      <c r="O27" s="80"/>
      <c r="P27" s="80"/>
      <c r="Q27" s="83"/>
      <c r="R27" s="131"/>
      <c r="S27" s="84">
        <f>S25+$C$14</f>
        <v>0.89583333333333315</v>
      </c>
      <c r="T27" s="155"/>
      <c r="U27" s="155"/>
      <c r="V27" s="155"/>
      <c r="W27" s="156"/>
      <c r="X27" s="131"/>
      <c r="Y27" s="82" t="s">
        <v>66</v>
      </c>
      <c r="Z27" s="80"/>
      <c r="AA27" s="80"/>
      <c r="AB27" s="80"/>
      <c r="AC27" s="80"/>
      <c r="AD27" s="80"/>
      <c r="AE27" s="80"/>
      <c r="AF27" s="80"/>
      <c r="AG27" s="80"/>
      <c r="AH27" s="83"/>
      <c r="AI27" s="131"/>
      <c r="AJ27" s="129" t="str">
        <f>$O$8 &amp; " "</f>
        <v xml:space="preserve">Patrick </v>
      </c>
      <c r="AK27" s="129"/>
      <c r="AL27" s="129"/>
      <c r="AM27" s="129"/>
      <c r="AN27" s="129"/>
      <c r="AO27" s="129"/>
      <c r="AP27" s="129"/>
      <c r="AQ27" s="129"/>
      <c r="AR27" s="129"/>
      <c r="AS27" s="129"/>
      <c r="AT27" s="129"/>
      <c r="AU27" s="129"/>
      <c r="AV27" s="129"/>
      <c r="AW27" s="129"/>
      <c r="AX27" s="85"/>
      <c r="AY27" s="83" t="s">
        <v>2</v>
      </c>
      <c r="AZ27" s="130"/>
      <c r="BA27" s="82"/>
      <c r="BB27" s="77" t="str">
        <f>" " &amp; $BN$8</f>
        <v xml:space="preserve"> Christoph</v>
      </c>
      <c r="BC27" s="128"/>
      <c r="BD27" s="128"/>
      <c r="BE27" s="128"/>
      <c r="BF27" s="128"/>
      <c r="BG27" s="128"/>
      <c r="BH27" s="128"/>
      <c r="BI27" s="128"/>
      <c r="BJ27" s="128"/>
      <c r="BK27" s="128"/>
      <c r="BL27" s="128"/>
      <c r="BM27" s="128"/>
      <c r="BN27" s="128"/>
      <c r="BO27" s="128"/>
      <c r="BP27" s="128"/>
      <c r="BQ27" s="131"/>
      <c r="BR27" s="78">
        <v>3</v>
      </c>
      <c r="BS27" s="79"/>
      <c r="BT27" s="79"/>
      <c r="BU27" s="79"/>
      <c r="BV27" s="79"/>
      <c r="BW27" s="80" t="s">
        <v>2</v>
      </c>
      <c r="BX27" s="80"/>
      <c r="BY27" s="80"/>
      <c r="BZ27" s="79">
        <v>2</v>
      </c>
      <c r="CA27" s="79"/>
      <c r="CB27" s="79"/>
      <c r="CC27" s="79"/>
      <c r="CD27" s="81"/>
      <c r="CE27" s="65"/>
      <c r="CF27" s="26">
        <f t="shared" si="6"/>
        <v>1</v>
      </c>
      <c r="CG27" s="26">
        <f t="shared" si="7"/>
        <v>1</v>
      </c>
      <c r="CH27" s="26">
        <f t="shared" si="8"/>
        <v>0</v>
      </c>
      <c r="CI27" s="26">
        <f t="shared" si="9"/>
        <v>0</v>
      </c>
      <c r="CJ27" s="65"/>
    </row>
    <row r="28" spans="1:88" s="1" customFormat="1" ht="11.25" customHeight="1" x14ac:dyDescent="0.3">
      <c r="A28" s="25"/>
      <c r="B28" s="61"/>
      <c r="C28" s="95"/>
      <c r="D28" s="96"/>
      <c r="E28" s="96"/>
      <c r="F28" s="97"/>
      <c r="G28" s="132"/>
      <c r="H28" s="82">
        <f>H27+1</f>
        <v>12</v>
      </c>
      <c r="I28" s="80"/>
      <c r="J28" s="80"/>
      <c r="K28" s="83"/>
      <c r="L28" s="131"/>
      <c r="M28" s="82" t="str">
        <f t="shared" si="5"/>
        <v>1.4.</v>
      </c>
      <c r="N28" s="80"/>
      <c r="O28" s="80"/>
      <c r="P28" s="80"/>
      <c r="Q28" s="83"/>
      <c r="R28" s="131"/>
      <c r="S28" s="84">
        <f>S26+$C$14</f>
        <v>0.89583333333333315</v>
      </c>
      <c r="T28" s="155"/>
      <c r="U28" s="155"/>
      <c r="V28" s="155"/>
      <c r="W28" s="156"/>
      <c r="X28" s="131"/>
      <c r="Y28" s="82" t="s">
        <v>65</v>
      </c>
      <c r="Z28" s="80"/>
      <c r="AA28" s="80"/>
      <c r="AB28" s="80"/>
      <c r="AC28" s="80"/>
      <c r="AD28" s="80"/>
      <c r="AE28" s="80"/>
      <c r="AF28" s="80"/>
      <c r="AG28" s="80"/>
      <c r="AH28" s="83"/>
      <c r="AI28" s="131"/>
      <c r="AJ28" s="85" t="str">
        <f>$AW$8 &amp; " "</f>
        <v xml:space="preserve">Markus </v>
      </c>
      <c r="AK28" s="86"/>
      <c r="AL28" s="86"/>
      <c r="AM28" s="86"/>
      <c r="AN28" s="86"/>
      <c r="AO28" s="86"/>
      <c r="AP28" s="86"/>
      <c r="AQ28" s="86"/>
      <c r="AR28" s="86"/>
      <c r="AS28" s="86"/>
      <c r="AT28" s="86"/>
      <c r="AU28" s="86"/>
      <c r="AV28" s="86"/>
      <c r="AW28" s="86"/>
      <c r="AX28" s="86"/>
      <c r="AY28" s="83" t="s">
        <v>2</v>
      </c>
      <c r="AZ28" s="130"/>
      <c r="BA28" s="82"/>
      <c r="BB28" s="77" t="str">
        <f>" " &amp; $AF$8</f>
        <v xml:space="preserve"> Ratze</v>
      </c>
      <c r="BC28" s="128"/>
      <c r="BD28" s="128"/>
      <c r="BE28" s="128"/>
      <c r="BF28" s="128"/>
      <c r="BG28" s="128"/>
      <c r="BH28" s="128"/>
      <c r="BI28" s="128"/>
      <c r="BJ28" s="128"/>
      <c r="BK28" s="128"/>
      <c r="BL28" s="128"/>
      <c r="BM28" s="128"/>
      <c r="BN28" s="128"/>
      <c r="BO28" s="128"/>
      <c r="BP28" s="128"/>
      <c r="BQ28" s="131"/>
      <c r="BR28" s="78">
        <v>1</v>
      </c>
      <c r="BS28" s="79"/>
      <c r="BT28" s="79"/>
      <c r="BU28" s="79"/>
      <c r="BV28" s="79"/>
      <c r="BW28" s="80" t="s">
        <v>2</v>
      </c>
      <c r="BX28" s="80"/>
      <c r="BY28" s="80"/>
      <c r="BZ28" s="79">
        <v>2</v>
      </c>
      <c r="CA28" s="79"/>
      <c r="CB28" s="79"/>
      <c r="CC28" s="79"/>
      <c r="CD28" s="81"/>
      <c r="CE28" s="65"/>
      <c r="CF28" s="26">
        <f t="shared" si="6"/>
        <v>1</v>
      </c>
      <c r="CG28" s="26">
        <f t="shared" si="7"/>
        <v>0</v>
      </c>
      <c r="CH28" s="26">
        <f t="shared" si="8"/>
        <v>0</v>
      </c>
      <c r="CI28" s="26">
        <f t="shared" si="9"/>
        <v>1</v>
      </c>
      <c r="CJ28" s="65"/>
    </row>
    <row r="29" spans="1:88" s="1" customFormat="1" ht="7.5" customHeight="1" x14ac:dyDescent="0.3">
      <c r="A29" s="25"/>
      <c r="B29" s="47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9"/>
      <c r="CF29" s="26"/>
      <c r="CG29" s="26"/>
      <c r="CH29" s="26"/>
      <c r="CI29" s="26"/>
      <c r="CJ29" s="65"/>
    </row>
    <row r="30" spans="1:88" s="1" customFormat="1" ht="11.25" hidden="1" customHeight="1" x14ac:dyDescent="0.3">
      <c r="A30" s="25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8"/>
      <c r="CA30" s="58"/>
      <c r="CB30" s="58"/>
      <c r="CC30" s="58"/>
      <c r="CD30" s="58"/>
      <c r="CE30" s="58"/>
      <c r="CF30" s="26"/>
      <c r="CG30" s="26"/>
      <c r="CH30" s="26"/>
      <c r="CI30" s="26"/>
      <c r="CJ30" s="65"/>
    </row>
    <row r="31" spans="1:88" s="1" customFormat="1" ht="7.5" hidden="1" customHeight="1" x14ac:dyDescent="0.3">
      <c r="A31" s="25"/>
      <c r="B31" s="59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58"/>
      <c r="CB31" s="58"/>
      <c r="CC31" s="58"/>
      <c r="CD31" s="58"/>
      <c r="CE31" s="60"/>
      <c r="CF31" s="26"/>
      <c r="CG31" s="26"/>
      <c r="CH31" s="26"/>
      <c r="CI31" s="26"/>
      <c r="CJ31" s="65"/>
    </row>
    <row r="32" spans="1:88" s="1" customFormat="1" ht="15" hidden="1" customHeight="1" x14ac:dyDescent="0.3">
      <c r="A32" s="25"/>
      <c r="B32" s="61"/>
      <c r="C32" s="62" t="s">
        <v>11</v>
      </c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  <c r="BB32" s="63"/>
      <c r="BC32" s="63"/>
      <c r="BD32" s="63"/>
      <c r="BE32" s="63"/>
      <c r="BF32" s="63"/>
      <c r="BG32" s="63"/>
      <c r="BH32" s="63"/>
      <c r="BI32" s="63"/>
      <c r="BJ32" s="63"/>
      <c r="BK32" s="63"/>
      <c r="BL32" s="63"/>
      <c r="BM32" s="63"/>
      <c r="BN32" s="63"/>
      <c r="BO32" s="63"/>
      <c r="BP32" s="63"/>
      <c r="BQ32" s="63"/>
      <c r="BR32" s="63"/>
      <c r="BS32" s="63"/>
      <c r="BT32" s="63"/>
      <c r="BU32" s="63"/>
      <c r="BV32" s="63"/>
      <c r="BW32" s="63"/>
      <c r="BX32" s="63"/>
      <c r="BY32" s="63"/>
      <c r="BZ32" s="63"/>
      <c r="CA32" s="63"/>
      <c r="CB32" s="63"/>
      <c r="CC32" s="63"/>
      <c r="CD32" s="64"/>
      <c r="CE32" s="65"/>
      <c r="CF32" s="26"/>
      <c r="CG32" s="26"/>
      <c r="CH32" s="26"/>
      <c r="CI32" s="26"/>
      <c r="CJ32" s="65"/>
    </row>
    <row r="33" spans="1:88" s="1" customFormat="1" ht="7.5" hidden="1" customHeight="1" x14ac:dyDescent="0.3">
      <c r="A33" s="25"/>
      <c r="B33" s="61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  <c r="BM33" s="58"/>
      <c r="BN33" s="58"/>
      <c r="BO33" s="58"/>
      <c r="BP33" s="58"/>
      <c r="BQ33" s="58"/>
      <c r="BR33" s="58"/>
      <c r="BS33" s="58"/>
      <c r="BT33" s="58"/>
      <c r="BU33" s="58"/>
      <c r="BV33" s="58"/>
      <c r="BW33" s="58"/>
      <c r="BX33" s="58"/>
      <c r="BY33" s="58"/>
      <c r="BZ33" s="58"/>
      <c r="CA33" s="58"/>
      <c r="CB33" s="58"/>
      <c r="CC33" s="58"/>
      <c r="CD33" s="58"/>
      <c r="CE33" s="65"/>
      <c r="CF33" s="26"/>
      <c r="CG33" s="26"/>
      <c r="CH33" s="26"/>
      <c r="CI33" s="26"/>
      <c r="CJ33" s="65"/>
    </row>
    <row r="34" spans="1:88" s="3" customFormat="1" ht="11.25" hidden="1" customHeight="1" x14ac:dyDescent="0.3">
      <c r="A34" s="25"/>
      <c r="B34" s="61"/>
      <c r="C34" s="57" t="s">
        <v>12</v>
      </c>
      <c r="D34" s="57"/>
      <c r="E34" s="57"/>
      <c r="F34" s="57"/>
      <c r="G34" s="57"/>
      <c r="H34" s="66" t="str">
        <f>" Spieler"</f>
        <v xml:space="preserve"> Spieler</v>
      </c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8"/>
      <c r="T34" s="57" t="s">
        <v>13</v>
      </c>
      <c r="U34" s="57"/>
      <c r="V34" s="57"/>
      <c r="W34" s="57"/>
      <c r="X34" s="57"/>
      <c r="Y34" s="69"/>
      <c r="Z34" s="70" t="s">
        <v>14</v>
      </c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 t="s">
        <v>15</v>
      </c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2" t="s">
        <v>16</v>
      </c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 t="s">
        <v>17</v>
      </c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69"/>
      <c r="BS34" s="56" t="s">
        <v>18</v>
      </c>
      <c r="BT34" s="57"/>
      <c r="BU34" s="57"/>
      <c r="BV34" s="57"/>
      <c r="BW34" s="57"/>
      <c r="BX34" s="69" t="s">
        <v>19</v>
      </c>
      <c r="BY34" s="74"/>
      <c r="BZ34" s="74"/>
      <c r="CA34" s="74"/>
      <c r="CB34" s="75" t="s">
        <v>22</v>
      </c>
      <c r="CC34" s="74"/>
      <c r="CD34" s="72"/>
      <c r="CE34" s="65"/>
      <c r="CF34" s="18"/>
      <c r="CG34" s="18"/>
      <c r="CH34" s="18"/>
      <c r="CI34" s="18"/>
      <c r="CJ34" s="65"/>
    </row>
    <row r="35" spans="1:88" s="1" customFormat="1" ht="11.25" hidden="1" customHeight="1" x14ac:dyDescent="0.3">
      <c r="A35" s="25"/>
      <c r="B35" s="61"/>
      <c r="C35" s="157">
        <f>IF(BX35="","",RANK(BX35,BX$35:BX$38,0)+ROW(A1)%%)</f>
        <v>2.0001000000000002</v>
      </c>
      <c r="D35" s="158"/>
      <c r="E35" s="158"/>
      <c r="F35" s="158"/>
      <c r="G35" s="159"/>
      <c r="H35" s="125" t="str">
        <f>" " &amp; $O$8</f>
        <v xml:space="preserve"> Patrick</v>
      </c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7"/>
      <c r="T35" s="42">
        <f>CF16+CF18+CF20+CF23+CF25+CF27</f>
        <v>6</v>
      </c>
      <c r="U35" s="43"/>
      <c r="V35" s="43"/>
      <c r="W35" s="43"/>
      <c r="X35" s="43"/>
      <c r="Y35" s="44"/>
      <c r="Z35" s="59">
        <f>CG16+CG18+CI20+CI23+CI25+CG27</f>
        <v>2</v>
      </c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5">
        <f>CH16+CH18+CH20+CH23+CH25+CH27</f>
        <v>2</v>
      </c>
      <c r="AL35" s="43"/>
      <c r="AM35" s="43"/>
      <c r="AN35" s="43"/>
      <c r="AO35" s="43"/>
      <c r="AP35" s="43"/>
      <c r="AQ35" s="43"/>
      <c r="AR35" s="43"/>
      <c r="AS35" s="43"/>
      <c r="AT35" s="43"/>
      <c r="AU35" s="45"/>
      <c r="AV35" s="55">
        <f>CI16+CI18+CG20+CG23+CG25+CI27</f>
        <v>2</v>
      </c>
      <c r="AW35" s="43"/>
      <c r="AX35" s="43"/>
      <c r="AY35" s="43"/>
      <c r="AZ35" s="43"/>
      <c r="BA35" s="43"/>
      <c r="BB35" s="43"/>
      <c r="BC35" s="43"/>
      <c r="BD35" s="43"/>
      <c r="BE35" s="43"/>
      <c r="BF35" s="45"/>
      <c r="BG35" s="42">
        <f>BR16+BR18+BZ20+BZ23+BZ25+BR27</f>
        <v>6</v>
      </c>
      <c r="BH35" s="43"/>
      <c r="BI35" s="43"/>
      <c r="BJ35" s="43"/>
      <c r="BK35" s="43"/>
      <c r="BL35" s="43" t="s">
        <v>2</v>
      </c>
      <c r="BM35" s="43"/>
      <c r="BN35" s="43">
        <f>BZ16+BZ18+BR20+BR23+BR25+BZ27</f>
        <v>8</v>
      </c>
      <c r="BO35" s="43"/>
      <c r="BP35" s="43"/>
      <c r="BQ35" s="43"/>
      <c r="BR35" s="45"/>
      <c r="BS35" s="55">
        <f>BG35-BN35</f>
        <v>-2</v>
      </c>
      <c r="BT35" s="43"/>
      <c r="BU35" s="43"/>
      <c r="BV35" s="43"/>
      <c r="BW35" s="43"/>
      <c r="BX35" s="157">
        <f>(Z35*3)+AK35</f>
        <v>8</v>
      </c>
      <c r="BY35" s="158"/>
      <c r="BZ35" s="158"/>
      <c r="CA35" s="158"/>
      <c r="CB35" s="160">
        <f>BX35+ROW()/1000</f>
        <v>8.0350000000000001</v>
      </c>
      <c r="CC35" s="161"/>
      <c r="CD35" s="162"/>
      <c r="CE35" s="65"/>
      <c r="CF35" s="26"/>
      <c r="CG35" s="26"/>
      <c r="CH35" s="26"/>
      <c r="CI35" s="26"/>
      <c r="CJ35" s="65"/>
    </row>
    <row r="36" spans="1:88" s="1" customFormat="1" ht="11.25" hidden="1" customHeight="1" x14ac:dyDescent="0.3">
      <c r="A36" s="25"/>
      <c r="B36" s="61"/>
      <c r="C36" s="157">
        <f>IF(BX36="","",RANK(BX36,BX$35:BX$38,0)+ROW(A2)%%)</f>
        <v>1.0002</v>
      </c>
      <c r="D36" s="158"/>
      <c r="E36" s="158"/>
      <c r="F36" s="158"/>
      <c r="G36" s="159"/>
      <c r="H36" s="125" t="str">
        <f>" " &amp; $AF$8</f>
        <v xml:space="preserve"> Ratze</v>
      </c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7"/>
      <c r="T36" s="42">
        <f>CF16+CF19+CF21+CF23+CF26+CF28</f>
        <v>6</v>
      </c>
      <c r="U36" s="43"/>
      <c r="V36" s="43"/>
      <c r="W36" s="43"/>
      <c r="X36" s="43"/>
      <c r="Y36" s="44"/>
      <c r="Z36" s="59">
        <f>CI16+CG19+CG21+CG23+CI26+CI28</f>
        <v>4</v>
      </c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5">
        <f>CH16+CH19+CH21+CH23+CH26+CH28</f>
        <v>0</v>
      </c>
      <c r="AL36" s="43"/>
      <c r="AM36" s="43"/>
      <c r="AN36" s="43"/>
      <c r="AO36" s="43"/>
      <c r="AP36" s="43"/>
      <c r="AQ36" s="43"/>
      <c r="AR36" s="43"/>
      <c r="AS36" s="43"/>
      <c r="AT36" s="43"/>
      <c r="AU36" s="45"/>
      <c r="AV36" s="55">
        <f>CG16+CI19+CI21+CI23+CG26+CG28</f>
        <v>2</v>
      </c>
      <c r="AW36" s="43"/>
      <c r="AX36" s="43"/>
      <c r="AY36" s="43"/>
      <c r="AZ36" s="43"/>
      <c r="BA36" s="43"/>
      <c r="BB36" s="43"/>
      <c r="BC36" s="43"/>
      <c r="BD36" s="43"/>
      <c r="BE36" s="43"/>
      <c r="BF36" s="45"/>
      <c r="BG36" s="42">
        <f>BZ16+BR19+BR21+BR23+BZ26+BZ28</f>
        <v>10</v>
      </c>
      <c r="BH36" s="43"/>
      <c r="BI36" s="43"/>
      <c r="BJ36" s="43"/>
      <c r="BK36" s="43"/>
      <c r="BL36" s="43" t="s">
        <v>2</v>
      </c>
      <c r="BM36" s="43"/>
      <c r="BN36" s="43">
        <f>BR16+BZ19+BZ21+BZ23+BR26+BR28</f>
        <v>7</v>
      </c>
      <c r="BO36" s="43"/>
      <c r="BP36" s="43"/>
      <c r="BQ36" s="43"/>
      <c r="BR36" s="45"/>
      <c r="BS36" s="55">
        <f>BG36-BN36</f>
        <v>3</v>
      </c>
      <c r="BT36" s="43"/>
      <c r="BU36" s="43"/>
      <c r="BV36" s="43"/>
      <c r="BW36" s="43"/>
      <c r="BX36" s="157">
        <f>(Z36*3)+AK36</f>
        <v>12</v>
      </c>
      <c r="BY36" s="158"/>
      <c r="BZ36" s="158"/>
      <c r="CA36" s="158"/>
      <c r="CB36" s="160">
        <f>BX36+ROW()/1000</f>
        <v>12.036</v>
      </c>
      <c r="CC36" s="161"/>
      <c r="CD36" s="162"/>
      <c r="CE36" s="65"/>
      <c r="CF36" s="26"/>
      <c r="CG36" s="26"/>
      <c r="CH36" s="26"/>
      <c r="CI36" s="26"/>
      <c r="CJ36" s="65"/>
    </row>
    <row r="37" spans="1:88" s="1" customFormat="1" ht="11.25" hidden="1" customHeight="1" x14ac:dyDescent="0.3">
      <c r="A37" s="25"/>
      <c r="B37" s="61"/>
      <c r="C37" s="157">
        <f>IF(BX37="","",RANK(BX37,BX$35:BX$38,0)+ROW(A3)%%)</f>
        <v>4.0003000000000002</v>
      </c>
      <c r="D37" s="158"/>
      <c r="E37" s="158"/>
      <c r="F37" s="158"/>
      <c r="G37" s="159"/>
      <c r="H37" s="125" t="str">
        <f>" " &amp; $AW$8</f>
        <v xml:space="preserve"> Markus</v>
      </c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7"/>
      <c r="T37" s="42">
        <f>CF17+CF18+CF21+CF24+CF25+CF28</f>
        <v>6</v>
      </c>
      <c r="U37" s="43"/>
      <c r="V37" s="43"/>
      <c r="W37" s="43"/>
      <c r="X37" s="43"/>
      <c r="Y37" s="44"/>
      <c r="Z37" s="59">
        <f>CG17+CI18+CI21+CI24+CG25+CG28</f>
        <v>1</v>
      </c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5">
        <f>CH17+CH18+CH21+CH24+CH25+CH28</f>
        <v>2</v>
      </c>
      <c r="AL37" s="43"/>
      <c r="AM37" s="43"/>
      <c r="AN37" s="43"/>
      <c r="AO37" s="43"/>
      <c r="AP37" s="43"/>
      <c r="AQ37" s="43"/>
      <c r="AR37" s="43"/>
      <c r="AS37" s="43"/>
      <c r="AT37" s="43"/>
      <c r="AU37" s="45"/>
      <c r="AV37" s="55">
        <f>CI17+CG18+CG21+CG24+CI25+CI28</f>
        <v>3</v>
      </c>
      <c r="AW37" s="43"/>
      <c r="AX37" s="43"/>
      <c r="AY37" s="43"/>
      <c r="AZ37" s="43"/>
      <c r="BA37" s="43"/>
      <c r="BB37" s="43"/>
      <c r="BC37" s="43"/>
      <c r="BD37" s="43"/>
      <c r="BE37" s="43"/>
      <c r="BF37" s="45"/>
      <c r="BG37" s="42">
        <f>BR17+BZ18+BZ21+BZ24+BR25+BR28</f>
        <v>5</v>
      </c>
      <c r="BH37" s="43"/>
      <c r="BI37" s="43"/>
      <c r="BJ37" s="43"/>
      <c r="BK37" s="43"/>
      <c r="BL37" s="43" t="s">
        <v>2</v>
      </c>
      <c r="BM37" s="43"/>
      <c r="BN37" s="43">
        <f>BZ17+BR18+BR21+BR24+BZ25+BZ28</f>
        <v>6</v>
      </c>
      <c r="BO37" s="43"/>
      <c r="BP37" s="43"/>
      <c r="BQ37" s="43"/>
      <c r="BR37" s="45"/>
      <c r="BS37" s="55">
        <f>BG37-BN37</f>
        <v>-1</v>
      </c>
      <c r="BT37" s="43"/>
      <c r="BU37" s="43"/>
      <c r="BV37" s="43"/>
      <c r="BW37" s="43"/>
      <c r="BX37" s="157">
        <f>(Z37*3)+AK37</f>
        <v>5</v>
      </c>
      <c r="BY37" s="158"/>
      <c r="BZ37" s="158"/>
      <c r="CA37" s="158"/>
      <c r="CB37" s="160">
        <f>BX37+ROW()/1000</f>
        <v>5.0369999999999999</v>
      </c>
      <c r="CC37" s="161"/>
      <c r="CD37" s="162"/>
      <c r="CE37" s="65"/>
      <c r="CF37" s="26"/>
      <c r="CG37" s="26"/>
      <c r="CH37" s="26"/>
      <c r="CI37" s="26"/>
      <c r="CJ37" s="65"/>
    </row>
    <row r="38" spans="1:88" s="1" customFormat="1" ht="11.25" hidden="1" customHeight="1" x14ac:dyDescent="0.3">
      <c r="A38" s="25"/>
      <c r="B38" s="61"/>
      <c r="C38" s="157">
        <f>IF(BX38="","",RANK(BX38,BX$35:BX$38,0)+ROW(A4)%%)</f>
        <v>2.0004</v>
      </c>
      <c r="D38" s="158"/>
      <c r="E38" s="158"/>
      <c r="F38" s="158"/>
      <c r="G38" s="159"/>
      <c r="H38" s="125" t="str">
        <f>" " &amp; $BN$8</f>
        <v xml:space="preserve"> Christoph</v>
      </c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7"/>
      <c r="T38" s="42">
        <f>CF17+CF19+CF20+CF24+CF26+CF27</f>
        <v>6</v>
      </c>
      <c r="U38" s="43"/>
      <c r="V38" s="43"/>
      <c r="W38" s="43"/>
      <c r="X38" s="43"/>
      <c r="Y38" s="44"/>
      <c r="Z38" s="42">
        <f>CI17+CI19+CG20+CG24+CG26+CI27</f>
        <v>2</v>
      </c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55">
        <f>CH17+CH19+CH20+CH24+CH26+CH27</f>
        <v>2</v>
      </c>
      <c r="AL38" s="43"/>
      <c r="AM38" s="43"/>
      <c r="AN38" s="43"/>
      <c r="AO38" s="43"/>
      <c r="AP38" s="43"/>
      <c r="AQ38" s="43"/>
      <c r="AR38" s="43"/>
      <c r="AS38" s="43"/>
      <c r="AT38" s="43"/>
      <c r="AU38" s="45"/>
      <c r="AV38" s="55">
        <f>CG17+CG19+CI20+CI24+CI26+CG27</f>
        <v>2</v>
      </c>
      <c r="AW38" s="43"/>
      <c r="AX38" s="43"/>
      <c r="AY38" s="43"/>
      <c r="AZ38" s="43"/>
      <c r="BA38" s="43"/>
      <c r="BB38" s="43"/>
      <c r="BC38" s="43"/>
      <c r="BD38" s="43"/>
      <c r="BE38" s="43"/>
      <c r="BF38" s="45"/>
      <c r="BG38" s="42">
        <f>BZ17+BZ19+BR20+BR24+BR26+BZ27</f>
        <v>6</v>
      </c>
      <c r="BH38" s="43"/>
      <c r="BI38" s="43"/>
      <c r="BJ38" s="43"/>
      <c r="BK38" s="43"/>
      <c r="BL38" s="43" t="s">
        <v>2</v>
      </c>
      <c r="BM38" s="43"/>
      <c r="BN38" s="43">
        <f>BR17+BR19+BZ20+BZ24+BZ26+BR27</f>
        <v>6</v>
      </c>
      <c r="BO38" s="43"/>
      <c r="BP38" s="43"/>
      <c r="BQ38" s="43"/>
      <c r="BR38" s="45"/>
      <c r="BS38" s="55">
        <f>BG38-BN38</f>
        <v>0</v>
      </c>
      <c r="BT38" s="43"/>
      <c r="BU38" s="43"/>
      <c r="BV38" s="43"/>
      <c r="BW38" s="43"/>
      <c r="BX38" s="157">
        <f>(Z38*3)+AK38</f>
        <v>8</v>
      </c>
      <c r="BY38" s="158"/>
      <c r="BZ38" s="158"/>
      <c r="CA38" s="158"/>
      <c r="CB38" s="160">
        <f>BX38+ROW()/1000</f>
        <v>8.0380000000000003</v>
      </c>
      <c r="CC38" s="161"/>
      <c r="CD38" s="162"/>
      <c r="CE38" s="65"/>
      <c r="CF38" s="26"/>
      <c r="CG38" s="26"/>
      <c r="CH38" s="26"/>
      <c r="CI38" s="26"/>
      <c r="CJ38" s="65"/>
    </row>
    <row r="39" spans="1:88" s="1" customFormat="1" ht="7.5" hidden="1" customHeight="1" x14ac:dyDescent="0.3">
      <c r="A39" s="25"/>
      <c r="B39" s="47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9"/>
      <c r="CF39" s="26"/>
      <c r="CG39" s="26"/>
      <c r="CH39" s="26"/>
      <c r="CI39" s="26"/>
      <c r="CJ39" s="65"/>
    </row>
    <row r="40" spans="1:88" s="1" customFormat="1" ht="11.25" customHeight="1" x14ac:dyDescent="0.3">
      <c r="A40" s="25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  <c r="BD40" s="58"/>
      <c r="BE40" s="58"/>
      <c r="BF40" s="58"/>
      <c r="BG40" s="58"/>
      <c r="BH40" s="58"/>
      <c r="BI40" s="58"/>
      <c r="BJ40" s="58"/>
      <c r="BK40" s="58"/>
      <c r="BL40" s="58"/>
      <c r="BM40" s="58"/>
      <c r="BN40" s="58"/>
      <c r="BO40" s="58"/>
      <c r="BP40" s="58"/>
      <c r="BQ40" s="58"/>
      <c r="BR40" s="58"/>
      <c r="BS40" s="58"/>
      <c r="BT40" s="58"/>
      <c r="BU40" s="58"/>
      <c r="BV40" s="58"/>
      <c r="BW40" s="58"/>
      <c r="BX40" s="58"/>
      <c r="BY40" s="58"/>
      <c r="BZ40" s="58"/>
      <c r="CA40" s="58"/>
      <c r="CB40" s="58"/>
      <c r="CC40" s="58"/>
      <c r="CD40" s="58"/>
      <c r="CE40" s="58"/>
      <c r="CF40" s="26"/>
      <c r="CG40" s="26"/>
      <c r="CH40" s="26"/>
      <c r="CI40" s="26"/>
      <c r="CJ40" s="65"/>
    </row>
    <row r="41" spans="1:88" s="1" customFormat="1" ht="7.5" customHeight="1" x14ac:dyDescent="0.3">
      <c r="A41" s="25"/>
      <c r="B41" s="59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8"/>
      <c r="BQ41" s="58"/>
      <c r="BR41" s="58"/>
      <c r="BS41" s="58"/>
      <c r="BT41" s="58"/>
      <c r="BU41" s="58"/>
      <c r="BV41" s="58"/>
      <c r="BW41" s="58"/>
      <c r="BX41" s="58"/>
      <c r="BY41" s="58"/>
      <c r="BZ41" s="58"/>
      <c r="CA41" s="58"/>
      <c r="CB41" s="58"/>
      <c r="CC41" s="58"/>
      <c r="CD41" s="58"/>
      <c r="CE41" s="60"/>
      <c r="CF41" s="26"/>
      <c r="CG41" s="26"/>
      <c r="CH41" s="26"/>
      <c r="CI41" s="26"/>
      <c r="CJ41" s="65"/>
    </row>
    <row r="42" spans="1:88" s="1" customFormat="1" ht="15" customHeight="1" x14ac:dyDescent="0.3">
      <c r="A42" s="25"/>
      <c r="B42" s="61"/>
      <c r="C42" s="62" t="s">
        <v>11</v>
      </c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63"/>
      <c r="BB42" s="63"/>
      <c r="BC42" s="63"/>
      <c r="BD42" s="63"/>
      <c r="BE42" s="63"/>
      <c r="BF42" s="63"/>
      <c r="BG42" s="63"/>
      <c r="BH42" s="63"/>
      <c r="BI42" s="63"/>
      <c r="BJ42" s="63"/>
      <c r="BK42" s="63"/>
      <c r="BL42" s="63"/>
      <c r="BM42" s="63"/>
      <c r="BN42" s="63"/>
      <c r="BO42" s="63"/>
      <c r="BP42" s="63"/>
      <c r="BQ42" s="63"/>
      <c r="BR42" s="63"/>
      <c r="BS42" s="63"/>
      <c r="BT42" s="63"/>
      <c r="BU42" s="63"/>
      <c r="BV42" s="63"/>
      <c r="BW42" s="63"/>
      <c r="BX42" s="63"/>
      <c r="BY42" s="63"/>
      <c r="BZ42" s="63"/>
      <c r="CA42" s="63"/>
      <c r="CB42" s="63"/>
      <c r="CC42" s="63"/>
      <c r="CD42" s="64"/>
      <c r="CE42" s="65"/>
      <c r="CF42" s="26"/>
      <c r="CG42" s="26"/>
      <c r="CH42" s="26"/>
      <c r="CI42" s="26"/>
      <c r="CJ42" s="65"/>
    </row>
    <row r="43" spans="1:88" s="1" customFormat="1" ht="7.5" customHeight="1" x14ac:dyDescent="0.3">
      <c r="A43" s="25"/>
      <c r="B43" s="61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58"/>
      <c r="BB43" s="58"/>
      <c r="BC43" s="58"/>
      <c r="BD43" s="58"/>
      <c r="BE43" s="58"/>
      <c r="BF43" s="58"/>
      <c r="BG43" s="58"/>
      <c r="BH43" s="58"/>
      <c r="BI43" s="58"/>
      <c r="BJ43" s="58"/>
      <c r="BK43" s="58"/>
      <c r="BL43" s="58"/>
      <c r="BM43" s="58"/>
      <c r="BN43" s="58"/>
      <c r="BO43" s="58"/>
      <c r="BP43" s="58"/>
      <c r="BQ43" s="58"/>
      <c r="BR43" s="58"/>
      <c r="BS43" s="58"/>
      <c r="BT43" s="58"/>
      <c r="BU43" s="58"/>
      <c r="BV43" s="58"/>
      <c r="BW43" s="58"/>
      <c r="BX43" s="58"/>
      <c r="BY43" s="58"/>
      <c r="BZ43" s="58"/>
      <c r="CA43" s="58"/>
      <c r="CB43" s="58"/>
      <c r="CC43" s="58"/>
      <c r="CD43" s="58"/>
      <c r="CE43" s="65"/>
      <c r="CF43" s="26"/>
      <c r="CG43" s="26"/>
      <c r="CH43" s="26"/>
      <c r="CI43" s="26"/>
      <c r="CJ43" s="65"/>
    </row>
    <row r="44" spans="1:88" s="3" customFormat="1" ht="11.25" customHeight="1" x14ac:dyDescent="0.3">
      <c r="A44" s="25"/>
      <c r="B44" s="61"/>
      <c r="C44" s="57" t="s">
        <v>12</v>
      </c>
      <c r="D44" s="57"/>
      <c r="E44" s="57"/>
      <c r="F44" s="57"/>
      <c r="G44" s="57"/>
      <c r="H44" s="66" t="str">
        <f>" Spieler"</f>
        <v xml:space="preserve"> Spieler</v>
      </c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8"/>
      <c r="T44" s="57" t="s">
        <v>13</v>
      </c>
      <c r="U44" s="57"/>
      <c r="V44" s="57"/>
      <c r="W44" s="57"/>
      <c r="X44" s="57"/>
      <c r="Y44" s="69"/>
      <c r="Z44" s="70" t="s">
        <v>14</v>
      </c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 t="s">
        <v>15</v>
      </c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2" t="s">
        <v>16</v>
      </c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 t="s">
        <v>17</v>
      </c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69"/>
      <c r="BS44" s="56" t="s">
        <v>18</v>
      </c>
      <c r="BT44" s="57"/>
      <c r="BU44" s="57"/>
      <c r="BV44" s="57"/>
      <c r="BW44" s="57"/>
      <c r="BX44" s="57" t="s">
        <v>19</v>
      </c>
      <c r="BY44" s="57"/>
      <c r="BZ44" s="57"/>
      <c r="CA44" s="57"/>
      <c r="CB44" s="57"/>
      <c r="CC44" s="57"/>
      <c r="CD44" s="57"/>
      <c r="CE44" s="65"/>
      <c r="CF44" s="18"/>
      <c r="CG44" s="18"/>
      <c r="CH44" s="18"/>
      <c r="CI44" s="18"/>
      <c r="CJ44" s="65"/>
    </row>
    <row r="45" spans="1:88" s="1" customFormat="1" ht="11.25" customHeight="1" x14ac:dyDescent="0.3">
      <c r="A45" s="25"/>
      <c r="B45" s="61"/>
      <c r="C45" s="163">
        <f>INDEX($C$35:$C$38,MATCH(LARGE($CB$35:$CB$38,ROW(A1)),$CB$35:$CB$38,0),1)</f>
        <v>1.0002</v>
      </c>
      <c r="D45" s="164"/>
      <c r="E45" s="164"/>
      <c r="F45" s="164"/>
      <c r="G45" s="165"/>
      <c r="H45" s="125" t="str">
        <f>" " &amp; INDEX($H$35:$H$38,MATCH(LARGE($CB$35:$CB$38,ROW(A1)),$CB$35:$CB$38,0),1)</f>
        <v xml:space="preserve">  Ratze</v>
      </c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7"/>
      <c r="T45" s="42">
        <f>INDEX($T$35:$T$38,MATCH(LARGE($CB$35:$CB$38,ROW(A1)),$CB$35:$CB$38,0),1)</f>
        <v>6</v>
      </c>
      <c r="U45" s="43"/>
      <c r="V45" s="43"/>
      <c r="W45" s="43"/>
      <c r="X45" s="43"/>
      <c r="Y45" s="44"/>
      <c r="Z45" s="42">
        <f>INDEX($Z$35:$Z$38,MATCH(LARGE($CB$35:$CB$38,ROW(A1)),$CB$35:$CB$38,0),1)</f>
        <v>4</v>
      </c>
      <c r="AA45" s="43"/>
      <c r="AB45" s="43"/>
      <c r="AC45" s="43"/>
      <c r="AD45" s="43"/>
      <c r="AE45" s="43"/>
      <c r="AF45" s="43"/>
      <c r="AG45" s="43"/>
      <c r="AH45" s="43"/>
      <c r="AI45" s="43"/>
      <c r="AJ45" s="45"/>
      <c r="AK45" s="55">
        <f>INDEX($AK$35:$AK$38,MATCH(LARGE($CB$35:$CB$38,ROW(A1)),$CB$35:$CB$38,0),1)</f>
        <v>0</v>
      </c>
      <c r="AL45" s="43"/>
      <c r="AM45" s="43"/>
      <c r="AN45" s="43"/>
      <c r="AO45" s="43"/>
      <c r="AP45" s="43"/>
      <c r="AQ45" s="43"/>
      <c r="AR45" s="43"/>
      <c r="AS45" s="43"/>
      <c r="AT45" s="43"/>
      <c r="AU45" s="45"/>
      <c r="AV45" s="55">
        <f>INDEX($AV$35:$AV$38,MATCH(LARGE($CB$35:$CB$38,ROW(A1)),$CB$35:$CB$38,0),1)</f>
        <v>2</v>
      </c>
      <c r="AW45" s="43"/>
      <c r="AX45" s="43"/>
      <c r="AY45" s="43"/>
      <c r="AZ45" s="43"/>
      <c r="BA45" s="43"/>
      <c r="BB45" s="43"/>
      <c r="BC45" s="43"/>
      <c r="BD45" s="43"/>
      <c r="BE45" s="43"/>
      <c r="BF45" s="45"/>
      <c r="BG45" s="42">
        <f>INDEX($BG$35:$BG$38,MATCH(LARGE($CB$35:$CB$38,ROW(A1)),$CB$35:$CB$38,0),1)</f>
        <v>10</v>
      </c>
      <c r="BH45" s="43"/>
      <c r="BI45" s="43"/>
      <c r="BJ45" s="43"/>
      <c r="BK45" s="43"/>
      <c r="BL45" s="43" t="s">
        <v>2</v>
      </c>
      <c r="BM45" s="43"/>
      <c r="BN45" s="43">
        <f>INDEX($BN$35:$BN$38,MATCH(LARGE($CB$35:$CB$38,ROW(A1)),$CB$35:$CB$38,0),1)</f>
        <v>7</v>
      </c>
      <c r="BO45" s="43"/>
      <c r="BP45" s="43"/>
      <c r="BQ45" s="43"/>
      <c r="BR45" s="45"/>
      <c r="BS45" s="55">
        <f>INDEX($BS$35:$BS$38,MATCH(LARGE($CB$35:$CB$38,ROW(A1)),$CB$35:$CB$38,0),1)</f>
        <v>3</v>
      </c>
      <c r="BT45" s="43"/>
      <c r="BU45" s="43"/>
      <c r="BV45" s="43"/>
      <c r="BW45" s="43"/>
      <c r="BX45" s="157">
        <f>INDEX($BX$35:$BX$38,MATCH(LARGE($CB$35:$CB$38,ROW(A1)),$CB$35:$CB$38,0),1)</f>
        <v>12</v>
      </c>
      <c r="BY45" s="158"/>
      <c r="BZ45" s="158"/>
      <c r="CA45" s="158"/>
      <c r="CB45" s="158"/>
      <c r="CC45" s="158"/>
      <c r="CD45" s="159"/>
      <c r="CE45" s="65"/>
      <c r="CF45" s="26"/>
      <c r="CG45" s="26"/>
      <c r="CH45" s="26"/>
      <c r="CI45" s="26"/>
      <c r="CJ45" s="65"/>
    </row>
    <row r="46" spans="1:88" s="1" customFormat="1" ht="11.25" customHeight="1" x14ac:dyDescent="0.3">
      <c r="A46" s="25"/>
      <c r="B46" s="61"/>
      <c r="C46" s="163">
        <f>INDEX($C$35:$C$38,MATCH(LARGE($CB$35:$CB$38,ROW(A2)),$CB$35:$CB$38,0),1)</f>
        <v>2.0004</v>
      </c>
      <c r="D46" s="164"/>
      <c r="E46" s="164"/>
      <c r="F46" s="164"/>
      <c r="G46" s="165"/>
      <c r="H46" s="125" t="str">
        <f>" " &amp; INDEX($H$35:$H$38,MATCH(LARGE($CB$35:$CB$38,ROW(A2)),$CB$35:$CB$38,0),1)</f>
        <v xml:space="preserve">  Christoph</v>
      </c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7"/>
      <c r="T46" s="42">
        <f>INDEX($T$35:$T$38,MATCH(LARGE($CB$35:$CB$38,ROW(A2)),$CB$35:$CB$38,0),1)</f>
        <v>6</v>
      </c>
      <c r="U46" s="43"/>
      <c r="V46" s="43"/>
      <c r="W46" s="43"/>
      <c r="X46" s="43"/>
      <c r="Y46" s="44"/>
      <c r="Z46" s="42">
        <f>INDEX($Z$35:$Z$38,MATCH(LARGE($CB$35:$CB$38,ROW(A2)),$CB$35:$CB$38,0),1)</f>
        <v>2</v>
      </c>
      <c r="AA46" s="43"/>
      <c r="AB46" s="43"/>
      <c r="AC46" s="43"/>
      <c r="AD46" s="43"/>
      <c r="AE46" s="43"/>
      <c r="AF46" s="43"/>
      <c r="AG46" s="43"/>
      <c r="AH46" s="43"/>
      <c r="AI46" s="43"/>
      <c r="AJ46" s="45"/>
      <c r="AK46" s="55">
        <f>INDEX($AK$35:$AK$38,MATCH(LARGE($CB$35:$CB$38,ROW(A2)),$CB$35:$CB$38,0),1)</f>
        <v>2</v>
      </c>
      <c r="AL46" s="43"/>
      <c r="AM46" s="43"/>
      <c r="AN46" s="43"/>
      <c r="AO46" s="43"/>
      <c r="AP46" s="43"/>
      <c r="AQ46" s="43"/>
      <c r="AR46" s="43"/>
      <c r="AS46" s="43"/>
      <c r="AT46" s="43"/>
      <c r="AU46" s="45"/>
      <c r="AV46" s="55">
        <f>INDEX($AV$35:$AV$38,MATCH(LARGE($CB$35:$CB$38,ROW(A2)),$CB$35:$CB$38,0),1)</f>
        <v>2</v>
      </c>
      <c r="AW46" s="43"/>
      <c r="AX46" s="43"/>
      <c r="AY46" s="43"/>
      <c r="AZ46" s="43"/>
      <c r="BA46" s="43"/>
      <c r="BB46" s="43"/>
      <c r="BC46" s="43"/>
      <c r="BD46" s="43"/>
      <c r="BE46" s="43"/>
      <c r="BF46" s="45"/>
      <c r="BG46" s="42">
        <f>INDEX($BG$35:$BG$38,MATCH(LARGE($CB$35:$CB$38,ROW(A2)),$CB$35:$CB$38,0),1)</f>
        <v>6</v>
      </c>
      <c r="BH46" s="43"/>
      <c r="BI46" s="43"/>
      <c r="BJ46" s="43"/>
      <c r="BK46" s="43"/>
      <c r="BL46" s="43" t="s">
        <v>2</v>
      </c>
      <c r="BM46" s="43"/>
      <c r="BN46" s="43">
        <f>INDEX($BN$35:$BN$38,MATCH(LARGE($CB$35:$CB$38,ROW(A2)),$CB$35:$CB$38,0),1)</f>
        <v>6</v>
      </c>
      <c r="BO46" s="43"/>
      <c r="BP46" s="43"/>
      <c r="BQ46" s="43"/>
      <c r="BR46" s="45"/>
      <c r="BS46" s="55">
        <f>INDEX($BS$35:$BS$38,MATCH(LARGE($CB$35:$CB$38,ROW(A2)),$CB$35:$CB$38,0),1)</f>
        <v>0</v>
      </c>
      <c r="BT46" s="43"/>
      <c r="BU46" s="43"/>
      <c r="BV46" s="43"/>
      <c r="BW46" s="43"/>
      <c r="BX46" s="157">
        <f>INDEX($BX$35:$BX$38,MATCH(LARGE($CB$35:$CB$38,ROW(A2)),$CB$35:$CB$38,0),1)</f>
        <v>8</v>
      </c>
      <c r="BY46" s="158"/>
      <c r="BZ46" s="158"/>
      <c r="CA46" s="158"/>
      <c r="CB46" s="158"/>
      <c r="CC46" s="158"/>
      <c r="CD46" s="159"/>
      <c r="CE46" s="65"/>
      <c r="CF46" s="26"/>
      <c r="CG46" s="26"/>
      <c r="CH46" s="26"/>
      <c r="CI46" s="26"/>
      <c r="CJ46" s="65"/>
    </row>
    <row r="47" spans="1:88" s="1" customFormat="1" ht="11.25" customHeight="1" x14ac:dyDescent="0.3">
      <c r="A47" s="25"/>
      <c r="B47" s="61"/>
      <c r="C47" s="163">
        <f>INDEX($C$35:$C$38,MATCH(LARGE($CB$35:$CB$38,ROW(A3)),$CB$35:$CB$38,0),1)</f>
        <v>2.0001000000000002</v>
      </c>
      <c r="D47" s="164"/>
      <c r="E47" s="164"/>
      <c r="F47" s="164"/>
      <c r="G47" s="165"/>
      <c r="H47" s="125" t="str">
        <f>" " &amp; INDEX($H$35:$H$38,MATCH(LARGE($CB$35:$CB$38,ROW(A3)),$CB$35:$CB$38,0),1)</f>
        <v xml:space="preserve">  Patrick</v>
      </c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7"/>
      <c r="T47" s="42">
        <f>INDEX($T$35:$T$38,MATCH(LARGE($CB$35:$CB$38,ROW(A3)),$CB$35:$CB$38,0),1)</f>
        <v>6</v>
      </c>
      <c r="U47" s="43"/>
      <c r="V47" s="43"/>
      <c r="W47" s="43"/>
      <c r="X47" s="43"/>
      <c r="Y47" s="44"/>
      <c r="Z47" s="42">
        <f>INDEX($Z$35:$Z$38,MATCH(LARGE($CB$35:$CB$38,ROW(A3)),$CB$35:$CB$38,0),1)</f>
        <v>2</v>
      </c>
      <c r="AA47" s="43"/>
      <c r="AB47" s="43"/>
      <c r="AC47" s="43"/>
      <c r="AD47" s="43"/>
      <c r="AE47" s="43"/>
      <c r="AF47" s="43"/>
      <c r="AG47" s="43"/>
      <c r="AH47" s="43"/>
      <c r="AI47" s="43"/>
      <c r="AJ47" s="45"/>
      <c r="AK47" s="55">
        <f>INDEX($AK$35:$AK$38,MATCH(LARGE($CB$35:$CB$38,ROW(A3)),$CB$35:$CB$38,0),1)</f>
        <v>2</v>
      </c>
      <c r="AL47" s="43"/>
      <c r="AM47" s="43"/>
      <c r="AN47" s="43"/>
      <c r="AO47" s="43"/>
      <c r="AP47" s="43"/>
      <c r="AQ47" s="43"/>
      <c r="AR47" s="43"/>
      <c r="AS47" s="43"/>
      <c r="AT47" s="43"/>
      <c r="AU47" s="45"/>
      <c r="AV47" s="55">
        <f>INDEX($AV$35:$AV$38,MATCH(LARGE($CB$35:$CB$38,ROW(A3)),$CB$35:$CB$38,0),1)</f>
        <v>2</v>
      </c>
      <c r="AW47" s="43"/>
      <c r="AX47" s="43"/>
      <c r="AY47" s="43"/>
      <c r="AZ47" s="43"/>
      <c r="BA47" s="43"/>
      <c r="BB47" s="43"/>
      <c r="BC47" s="43"/>
      <c r="BD47" s="43"/>
      <c r="BE47" s="43"/>
      <c r="BF47" s="45"/>
      <c r="BG47" s="42">
        <f>INDEX($BG$35:$BG$38,MATCH(LARGE($CB$35:$CB$38,ROW(A3)),$CB$35:$CB$38,0),1)</f>
        <v>6</v>
      </c>
      <c r="BH47" s="43"/>
      <c r="BI47" s="43"/>
      <c r="BJ47" s="43"/>
      <c r="BK47" s="43"/>
      <c r="BL47" s="43" t="s">
        <v>2</v>
      </c>
      <c r="BM47" s="43"/>
      <c r="BN47" s="43">
        <f>INDEX($BN$35:$BN$38,MATCH(LARGE($CB$35:$CB$38,ROW(A3)),$CB$35:$CB$38,0),1)</f>
        <v>8</v>
      </c>
      <c r="BO47" s="43"/>
      <c r="BP47" s="43"/>
      <c r="BQ47" s="43"/>
      <c r="BR47" s="45"/>
      <c r="BS47" s="55">
        <f>INDEX($BS$35:$BS$38,MATCH(LARGE($CB$35:$CB$38,ROW(A3)),$CB$35:$CB$38,0),1)</f>
        <v>-2</v>
      </c>
      <c r="BT47" s="43"/>
      <c r="BU47" s="43"/>
      <c r="BV47" s="43"/>
      <c r="BW47" s="43"/>
      <c r="BX47" s="157">
        <f>INDEX($BX$35:$BX$38,MATCH(LARGE($CB$35:$CB$38,ROW(A3)),$CB$35:$CB$38,0),1)</f>
        <v>8</v>
      </c>
      <c r="BY47" s="158"/>
      <c r="BZ47" s="158"/>
      <c r="CA47" s="158"/>
      <c r="CB47" s="158"/>
      <c r="CC47" s="158"/>
      <c r="CD47" s="159"/>
      <c r="CE47" s="65"/>
      <c r="CF47" s="26"/>
      <c r="CG47" s="26"/>
      <c r="CH47" s="26"/>
      <c r="CI47" s="26"/>
      <c r="CJ47" s="65"/>
    </row>
    <row r="48" spans="1:88" s="1" customFormat="1" ht="11.25" customHeight="1" x14ac:dyDescent="0.3">
      <c r="A48" s="25"/>
      <c r="B48" s="61"/>
      <c r="C48" s="163">
        <f>INDEX($C$35:$C$38,MATCH(LARGE($CB$35:$CB$38,ROW(A4)),$CB$35:$CB$38,0),1)</f>
        <v>4.0003000000000002</v>
      </c>
      <c r="D48" s="164"/>
      <c r="E48" s="164"/>
      <c r="F48" s="164"/>
      <c r="G48" s="165"/>
      <c r="H48" s="125" t="str">
        <f>" " &amp; INDEX($H$35:$H$38,MATCH(LARGE($CB$35:$CB$38,ROW(A4)),$CB$35:$CB$38,0),1)</f>
        <v xml:space="preserve">  Markus</v>
      </c>
      <c r="I48" s="126"/>
      <c r="J48" s="126"/>
      <c r="K48" s="126"/>
      <c r="L48" s="126"/>
      <c r="M48" s="126"/>
      <c r="N48" s="126"/>
      <c r="O48" s="126"/>
      <c r="P48" s="126"/>
      <c r="Q48" s="126"/>
      <c r="R48" s="126"/>
      <c r="S48" s="127"/>
      <c r="T48" s="42">
        <f>INDEX($T$35:$T$38,MATCH(LARGE($CB$35:$CB$38,ROW(A4)),$CB$35:$CB$38,0),1)</f>
        <v>6</v>
      </c>
      <c r="U48" s="43"/>
      <c r="V48" s="43"/>
      <c r="W48" s="43"/>
      <c r="X48" s="43"/>
      <c r="Y48" s="44"/>
      <c r="Z48" s="42">
        <f>INDEX($Z$35:$Z$38,MATCH(LARGE($CB$35:$CB$38,ROW(A4)),$CB$35:$CB$38,0),1)</f>
        <v>1</v>
      </c>
      <c r="AA48" s="43"/>
      <c r="AB48" s="43"/>
      <c r="AC48" s="43"/>
      <c r="AD48" s="43"/>
      <c r="AE48" s="43"/>
      <c r="AF48" s="43"/>
      <c r="AG48" s="43"/>
      <c r="AH48" s="43"/>
      <c r="AI48" s="43"/>
      <c r="AJ48" s="45"/>
      <c r="AK48" s="55">
        <f>INDEX($AK$35:$AK$38,MATCH(LARGE($CB$35:$CB$38,ROW(A4)),$CB$35:$CB$38,0),1)</f>
        <v>2</v>
      </c>
      <c r="AL48" s="43"/>
      <c r="AM48" s="43"/>
      <c r="AN48" s="43"/>
      <c r="AO48" s="43"/>
      <c r="AP48" s="43"/>
      <c r="AQ48" s="43"/>
      <c r="AR48" s="43"/>
      <c r="AS48" s="43"/>
      <c r="AT48" s="43"/>
      <c r="AU48" s="45"/>
      <c r="AV48" s="55">
        <f>INDEX($AV$35:$AV$38,MATCH(LARGE($CB$35:$CB$38,ROW(A4)),$CB$35:$CB$38,0),1)</f>
        <v>3</v>
      </c>
      <c r="AW48" s="43"/>
      <c r="AX48" s="43"/>
      <c r="AY48" s="43"/>
      <c r="AZ48" s="43"/>
      <c r="BA48" s="43"/>
      <c r="BB48" s="43"/>
      <c r="BC48" s="43"/>
      <c r="BD48" s="43"/>
      <c r="BE48" s="43"/>
      <c r="BF48" s="45"/>
      <c r="BG48" s="42">
        <f>INDEX($BG$35:$BG$38,MATCH(LARGE($CB$35:$CB$38,ROW(A4)),$CB$35:$CB$38,0),1)</f>
        <v>5</v>
      </c>
      <c r="BH48" s="43"/>
      <c r="BI48" s="43"/>
      <c r="BJ48" s="43"/>
      <c r="BK48" s="43"/>
      <c r="BL48" s="43" t="s">
        <v>2</v>
      </c>
      <c r="BM48" s="43"/>
      <c r="BN48" s="43">
        <f>INDEX($BN$35:$BN$38,MATCH(LARGE($CB$35:$CB$38,ROW(A4)),$CB$35:$CB$38,0),1)</f>
        <v>6</v>
      </c>
      <c r="BO48" s="43"/>
      <c r="BP48" s="43"/>
      <c r="BQ48" s="43"/>
      <c r="BR48" s="45"/>
      <c r="BS48" s="55">
        <f>INDEX($BS$35:$BS$38,MATCH(LARGE($CB$35:$CB$38,ROW(A4)),$CB$35:$CB$38,0),1)</f>
        <v>-1</v>
      </c>
      <c r="BT48" s="43"/>
      <c r="BU48" s="43"/>
      <c r="BV48" s="43"/>
      <c r="BW48" s="43"/>
      <c r="BX48" s="157">
        <f>INDEX($BX$35:$BX$38,MATCH(LARGE($CB$35:$CB$38,ROW(A4)),$CB$35:$CB$38,0),1)</f>
        <v>5</v>
      </c>
      <c r="BY48" s="158"/>
      <c r="BZ48" s="158"/>
      <c r="CA48" s="158"/>
      <c r="CB48" s="158"/>
      <c r="CC48" s="158"/>
      <c r="CD48" s="159"/>
      <c r="CE48" s="65"/>
      <c r="CF48" s="26"/>
      <c r="CG48" s="26"/>
      <c r="CH48" s="26"/>
      <c r="CI48" s="26"/>
      <c r="CJ48" s="65"/>
    </row>
    <row r="49" spans="1:88" s="1" customFormat="1" ht="7.5" customHeight="1" x14ac:dyDescent="0.3">
      <c r="A49" s="25"/>
      <c r="B49" s="47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  <c r="BF49" s="48"/>
      <c r="BG49" s="48"/>
      <c r="BH49" s="48"/>
      <c r="BI49" s="48"/>
      <c r="BJ49" s="48"/>
      <c r="BK49" s="48"/>
      <c r="BL49" s="48"/>
      <c r="BM49" s="48"/>
      <c r="BN49" s="48"/>
      <c r="BO49" s="48"/>
      <c r="BP49" s="48"/>
      <c r="BQ49" s="48"/>
      <c r="BR49" s="48"/>
      <c r="BS49" s="48"/>
      <c r="BT49" s="48"/>
      <c r="BU49" s="48"/>
      <c r="BV49" s="48"/>
      <c r="BW49" s="48"/>
      <c r="BX49" s="48"/>
      <c r="BY49" s="48"/>
      <c r="BZ49" s="48"/>
      <c r="CA49" s="48"/>
      <c r="CB49" s="48"/>
      <c r="CC49" s="48"/>
      <c r="CD49" s="48"/>
      <c r="CE49" s="49"/>
      <c r="CF49" s="26"/>
      <c r="CG49" s="26"/>
      <c r="CH49" s="26"/>
      <c r="CI49" s="26"/>
      <c r="CJ49" s="65"/>
    </row>
    <row r="50" spans="1:88" s="1" customFormat="1" ht="7.5" customHeight="1" x14ac:dyDescent="0.3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  <c r="BB50" s="48"/>
      <c r="BC50" s="48"/>
      <c r="BD50" s="48"/>
      <c r="BE50" s="48"/>
      <c r="BF50" s="48"/>
      <c r="BG50" s="48"/>
      <c r="BH50" s="48"/>
      <c r="BI50" s="48"/>
      <c r="BJ50" s="48"/>
      <c r="BK50" s="48"/>
      <c r="BL50" s="48"/>
      <c r="BM50" s="48"/>
      <c r="BN50" s="48"/>
      <c r="BO50" s="48"/>
      <c r="BP50" s="48"/>
      <c r="BQ50" s="48"/>
      <c r="BR50" s="48"/>
      <c r="BS50" s="48"/>
      <c r="BT50" s="48"/>
      <c r="BU50" s="48"/>
      <c r="BV50" s="48"/>
      <c r="BW50" s="48"/>
      <c r="BX50" s="48"/>
      <c r="BY50" s="48"/>
      <c r="BZ50" s="48"/>
      <c r="CA50" s="48"/>
      <c r="CB50" s="48"/>
      <c r="CC50" s="48"/>
      <c r="CD50" s="48"/>
      <c r="CE50" s="48"/>
      <c r="CF50" s="48"/>
      <c r="CG50" s="48"/>
      <c r="CH50" s="48"/>
      <c r="CI50" s="48"/>
      <c r="CJ50" s="49"/>
    </row>
  </sheetData>
  <sheetProtection sheet="1" objects="1" scenarios="1" selectLockedCells="1"/>
  <mergeCells count="296">
    <mergeCell ref="C43:CD43"/>
    <mergeCell ref="C47:G47"/>
    <mergeCell ref="H47:S47"/>
    <mergeCell ref="T47:Y47"/>
    <mergeCell ref="Z47:AJ47"/>
    <mergeCell ref="AK47:AU47"/>
    <mergeCell ref="C46:G46"/>
    <mergeCell ref="H46:S46"/>
    <mergeCell ref="T46:Y46"/>
    <mergeCell ref="Z46:AJ46"/>
    <mergeCell ref="AK46:AU46"/>
    <mergeCell ref="AV46:BF46"/>
    <mergeCell ref="BS46:BW46"/>
    <mergeCell ref="BX46:CD46"/>
    <mergeCell ref="BN46:BR46"/>
    <mergeCell ref="BG44:BR44"/>
    <mergeCell ref="BS44:BW44"/>
    <mergeCell ref="BX44:CD44"/>
    <mergeCell ref="C45:G45"/>
    <mergeCell ref="H45:S45"/>
    <mergeCell ref="T45:Y45"/>
    <mergeCell ref="Z45:AJ45"/>
    <mergeCell ref="AK45:AU45"/>
    <mergeCell ref="AV45:BF45"/>
    <mergeCell ref="A50:CJ50"/>
    <mergeCell ref="BG48:BK48"/>
    <mergeCell ref="BL48:BM48"/>
    <mergeCell ref="BN48:BR48"/>
    <mergeCell ref="BS48:BW48"/>
    <mergeCell ref="BX48:CD48"/>
    <mergeCell ref="B49:CE49"/>
    <mergeCell ref="C48:G48"/>
    <mergeCell ref="H48:S48"/>
    <mergeCell ref="T48:Y48"/>
    <mergeCell ref="Z48:AJ48"/>
    <mergeCell ref="AK48:AU48"/>
    <mergeCell ref="AV48:BF48"/>
    <mergeCell ref="B42:B48"/>
    <mergeCell ref="C42:CD42"/>
    <mergeCell ref="CE42:CE48"/>
    <mergeCell ref="AV47:BF47"/>
    <mergeCell ref="BG47:BK47"/>
    <mergeCell ref="BL47:BM47"/>
    <mergeCell ref="BN47:BR47"/>
    <mergeCell ref="BS47:BW47"/>
    <mergeCell ref="BX47:CD47"/>
    <mergeCell ref="BG46:BK46"/>
    <mergeCell ref="BL46:BM46"/>
    <mergeCell ref="BG45:BK45"/>
    <mergeCell ref="C44:G44"/>
    <mergeCell ref="H44:S44"/>
    <mergeCell ref="T44:Y44"/>
    <mergeCell ref="Z44:AJ44"/>
    <mergeCell ref="AK44:AU44"/>
    <mergeCell ref="AV44:BF44"/>
    <mergeCell ref="BL45:BM45"/>
    <mergeCell ref="BN45:BR45"/>
    <mergeCell ref="BS45:BW45"/>
    <mergeCell ref="BX45:CD45"/>
    <mergeCell ref="B40:CE40"/>
    <mergeCell ref="B41:CE41"/>
    <mergeCell ref="CB37:CD37"/>
    <mergeCell ref="C38:G38"/>
    <mergeCell ref="H38:S38"/>
    <mergeCell ref="T38:Y38"/>
    <mergeCell ref="Z38:AJ38"/>
    <mergeCell ref="AK38:AU38"/>
    <mergeCell ref="AV38:BF38"/>
    <mergeCell ref="BG38:BK38"/>
    <mergeCell ref="BL38:BM38"/>
    <mergeCell ref="BN38:BR38"/>
    <mergeCell ref="AV37:BF37"/>
    <mergeCell ref="BG37:BK37"/>
    <mergeCell ref="BL37:BM37"/>
    <mergeCell ref="BN37:BR37"/>
    <mergeCell ref="BS37:BW37"/>
    <mergeCell ref="BX37:CA37"/>
    <mergeCell ref="C37:G37"/>
    <mergeCell ref="H37:S37"/>
    <mergeCell ref="T37:Y37"/>
    <mergeCell ref="Z37:AJ37"/>
    <mergeCell ref="AK37:AU37"/>
    <mergeCell ref="BS38:BW38"/>
    <mergeCell ref="BX38:CA38"/>
    <mergeCell ref="CB38:CD38"/>
    <mergeCell ref="B39:CE39"/>
    <mergeCell ref="BX34:CA34"/>
    <mergeCell ref="BS35:BW35"/>
    <mergeCell ref="BX35:CA35"/>
    <mergeCell ref="CB35:CD35"/>
    <mergeCell ref="C36:G36"/>
    <mergeCell ref="H36:S36"/>
    <mergeCell ref="T36:Y36"/>
    <mergeCell ref="Z36:AJ36"/>
    <mergeCell ref="AK36:AU36"/>
    <mergeCell ref="AV36:BF36"/>
    <mergeCell ref="BG36:BK36"/>
    <mergeCell ref="BL36:BM36"/>
    <mergeCell ref="BN36:BR36"/>
    <mergeCell ref="BS36:BW36"/>
    <mergeCell ref="BX36:CA36"/>
    <mergeCell ref="CB36:CD36"/>
    <mergeCell ref="B30:CE30"/>
    <mergeCell ref="B31:CE31"/>
    <mergeCell ref="B32:B38"/>
    <mergeCell ref="C32:CD32"/>
    <mergeCell ref="CE32:CE38"/>
    <mergeCell ref="C33:CD33"/>
    <mergeCell ref="C34:G34"/>
    <mergeCell ref="H34:S34"/>
    <mergeCell ref="T34:Y34"/>
    <mergeCell ref="CB34:CD34"/>
    <mergeCell ref="C35:G35"/>
    <mergeCell ref="H35:S35"/>
    <mergeCell ref="T35:Y35"/>
    <mergeCell ref="Z35:AJ35"/>
    <mergeCell ref="AK35:AU35"/>
    <mergeCell ref="AV35:BF35"/>
    <mergeCell ref="BG35:BK35"/>
    <mergeCell ref="BL35:BM35"/>
    <mergeCell ref="BN35:BR35"/>
    <mergeCell ref="Z34:AJ34"/>
    <mergeCell ref="AK34:AU34"/>
    <mergeCell ref="AV34:BF34"/>
    <mergeCell ref="BG34:BR34"/>
    <mergeCell ref="BS34:BW34"/>
    <mergeCell ref="BZ28:CD28"/>
    <mergeCell ref="B29:CE29"/>
    <mergeCell ref="BB27:BP27"/>
    <mergeCell ref="BR27:BV27"/>
    <mergeCell ref="BW27:BY27"/>
    <mergeCell ref="BZ27:CD27"/>
    <mergeCell ref="H28:K28"/>
    <mergeCell ref="M28:Q28"/>
    <mergeCell ref="S28:W28"/>
    <mergeCell ref="Y28:AH28"/>
    <mergeCell ref="AJ28:AX28"/>
    <mergeCell ref="AY28:BA28"/>
    <mergeCell ref="H27:K27"/>
    <mergeCell ref="M27:Q27"/>
    <mergeCell ref="S27:W27"/>
    <mergeCell ref="Y27:AH27"/>
    <mergeCell ref="AJ27:AX27"/>
    <mergeCell ref="AY27:BA27"/>
    <mergeCell ref="BB28:BP28"/>
    <mergeCell ref="BR28:BV28"/>
    <mergeCell ref="BW28:BY28"/>
    <mergeCell ref="AY24:BA24"/>
    <mergeCell ref="AY23:BA23"/>
    <mergeCell ref="BB23:BP23"/>
    <mergeCell ref="BQ23:BQ28"/>
    <mergeCell ref="BB25:BP25"/>
    <mergeCell ref="BR25:BV25"/>
    <mergeCell ref="BW25:BY25"/>
    <mergeCell ref="BZ25:CD25"/>
    <mergeCell ref="H26:K26"/>
    <mergeCell ref="M26:Q26"/>
    <mergeCell ref="S26:W26"/>
    <mergeCell ref="Y26:AH26"/>
    <mergeCell ref="AJ26:AX26"/>
    <mergeCell ref="AY26:BA26"/>
    <mergeCell ref="H25:K25"/>
    <mergeCell ref="M25:Q25"/>
    <mergeCell ref="S25:W25"/>
    <mergeCell ref="Y25:AH25"/>
    <mergeCell ref="AJ25:AX25"/>
    <mergeCell ref="AY25:BA25"/>
    <mergeCell ref="BB26:BP26"/>
    <mergeCell ref="BR26:BV26"/>
    <mergeCell ref="BW26:BY26"/>
    <mergeCell ref="BZ26:CD26"/>
    <mergeCell ref="C22:CD22"/>
    <mergeCell ref="C23:F28"/>
    <mergeCell ref="G23:G28"/>
    <mergeCell ref="H23:K23"/>
    <mergeCell ref="L23:L28"/>
    <mergeCell ref="M23:Q23"/>
    <mergeCell ref="BR23:BV23"/>
    <mergeCell ref="BW23:BY23"/>
    <mergeCell ref="BZ23:CD23"/>
    <mergeCell ref="BB24:BP24"/>
    <mergeCell ref="BR24:BV24"/>
    <mergeCell ref="BW24:BY24"/>
    <mergeCell ref="BZ24:CD24"/>
    <mergeCell ref="R23:R28"/>
    <mergeCell ref="S23:W23"/>
    <mergeCell ref="X23:X28"/>
    <mergeCell ref="Y23:AH23"/>
    <mergeCell ref="AI23:AI28"/>
    <mergeCell ref="AJ23:AX23"/>
    <mergeCell ref="H24:K24"/>
    <mergeCell ref="M24:Q24"/>
    <mergeCell ref="S24:W24"/>
    <mergeCell ref="Y24:AH24"/>
    <mergeCell ref="AJ24:AX24"/>
    <mergeCell ref="H21:K21"/>
    <mergeCell ref="M21:Q21"/>
    <mergeCell ref="S21:W21"/>
    <mergeCell ref="Y21:AH21"/>
    <mergeCell ref="AJ21:AX21"/>
    <mergeCell ref="AY21:BA21"/>
    <mergeCell ref="BB21:BP21"/>
    <mergeCell ref="BR21:BV21"/>
    <mergeCell ref="BW21:BY21"/>
    <mergeCell ref="X16:X21"/>
    <mergeCell ref="Y16:AH16"/>
    <mergeCell ref="AI16:AI21"/>
    <mergeCell ref="AJ16:AX16"/>
    <mergeCell ref="H17:K17"/>
    <mergeCell ref="M17:Q17"/>
    <mergeCell ref="S17:W17"/>
    <mergeCell ref="Y17:AH17"/>
    <mergeCell ref="AJ17:AX17"/>
    <mergeCell ref="H19:K19"/>
    <mergeCell ref="M19:Q19"/>
    <mergeCell ref="S19:W19"/>
    <mergeCell ref="Y19:AH19"/>
    <mergeCell ref="AJ19:AX19"/>
    <mergeCell ref="AY19:BA19"/>
    <mergeCell ref="H18:K18"/>
    <mergeCell ref="M18:Q18"/>
    <mergeCell ref="S18:W18"/>
    <mergeCell ref="Y18:AH18"/>
    <mergeCell ref="AJ18:AX18"/>
    <mergeCell ref="AY18:BA18"/>
    <mergeCell ref="M16:Q16"/>
    <mergeCell ref="BR16:BV16"/>
    <mergeCell ref="BW16:BY16"/>
    <mergeCell ref="BZ16:CD16"/>
    <mergeCell ref="BB17:BP17"/>
    <mergeCell ref="AY17:BA17"/>
    <mergeCell ref="AY16:BA16"/>
    <mergeCell ref="BB16:BP16"/>
    <mergeCell ref="BQ16:BQ21"/>
    <mergeCell ref="BB18:BP18"/>
    <mergeCell ref="BR18:BV18"/>
    <mergeCell ref="BW18:BY18"/>
    <mergeCell ref="BZ18:CD18"/>
    <mergeCell ref="BB19:BP19"/>
    <mergeCell ref="BR19:BV19"/>
    <mergeCell ref="BW19:BY19"/>
    <mergeCell ref="BZ19:CD19"/>
    <mergeCell ref="AY20:BA20"/>
    <mergeCell ref="BB20:BP20"/>
    <mergeCell ref="BR20:BV20"/>
    <mergeCell ref="BW20:BY20"/>
    <mergeCell ref="BZ20:CD20"/>
    <mergeCell ref="BZ21:CD21"/>
    <mergeCell ref="A1:CJ1"/>
    <mergeCell ref="B2:CE2"/>
    <mergeCell ref="CJ2:CJ49"/>
    <mergeCell ref="B3:CE3"/>
    <mergeCell ref="B4:CE4"/>
    <mergeCell ref="B5:B8"/>
    <mergeCell ref="C5:CD5"/>
    <mergeCell ref="CE5:CE8"/>
    <mergeCell ref="C6:CD6"/>
    <mergeCell ref="C7:N7"/>
    <mergeCell ref="O7:AE7"/>
    <mergeCell ref="AF7:AV7"/>
    <mergeCell ref="AW7:BM7"/>
    <mergeCell ref="BN7:CD7"/>
    <mergeCell ref="C8:N8"/>
    <mergeCell ref="O8:AE8"/>
    <mergeCell ref="AF8:AV8"/>
    <mergeCell ref="AW8:BM8"/>
    <mergeCell ref="BN8:CD8"/>
    <mergeCell ref="H20:K20"/>
    <mergeCell ref="M20:Q20"/>
    <mergeCell ref="S20:W20"/>
    <mergeCell ref="Y20:AH20"/>
    <mergeCell ref="AJ20:AX20"/>
    <mergeCell ref="B9:CE9"/>
    <mergeCell ref="B10:CE10"/>
    <mergeCell ref="B11:CE11"/>
    <mergeCell ref="B12:B28"/>
    <mergeCell ref="C12:CD12"/>
    <mergeCell ref="BR17:BV17"/>
    <mergeCell ref="BW17:BY17"/>
    <mergeCell ref="BZ17:CD17"/>
    <mergeCell ref="R16:R21"/>
    <mergeCell ref="S16:W16"/>
    <mergeCell ref="CE12:CE28"/>
    <mergeCell ref="C13:CD13"/>
    <mergeCell ref="C14:F14"/>
    <mergeCell ref="H14:K14"/>
    <mergeCell ref="M14:Q14"/>
    <mergeCell ref="S14:W14"/>
    <mergeCell ref="Y14:AH14"/>
    <mergeCell ref="AJ14:BP14"/>
    <mergeCell ref="BR14:CD14"/>
    <mergeCell ref="C15:CD15"/>
    <mergeCell ref="C16:F21"/>
    <mergeCell ref="G16:G21"/>
    <mergeCell ref="H16:K16"/>
    <mergeCell ref="L16:L21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portrait" horizontalDpi="300" verticalDpi="300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J83"/>
  <sheetViews>
    <sheetView showGridLines="0" showRowColHeaders="0" zoomScaleNormal="100" workbookViewId="0">
      <selection activeCell="B2" sqref="B2:CE2"/>
    </sheetView>
  </sheetViews>
  <sheetFormatPr baseColWidth="10" defaultColWidth="1.44140625" defaultRowHeight="10.199999999999999" x14ac:dyDescent="0.3"/>
  <cols>
    <col min="1" max="6" width="1.44140625" style="1" customWidth="1"/>
    <col min="7" max="7" width="1.44140625" style="4" customWidth="1"/>
    <col min="8" max="83" width="1.44140625" style="1" customWidth="1"/>
    <col min="84" max="87" width="1.44140625" style="1" hidden="1" customWidth="1"/>
    <col min="88" max="94" width="1.44140625" style="1" customWidth="1"/>
    <col min="95" max="16384" width="1.44140625" style="1"/>
  </cols>
  <sheetData>
    <row r="1" spans="1:88" ht="7.5" customHeight="1" x14ac:dyDescent="0.3">
      <c r="A1" s="59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  <c r="BT1" s="58"/>
      <c r="BU1" s="58"/>
      <c r="BV1" s="58"/>
      <c r="BW1" s="58"/>
      <c r="BX1" s="58"/>
      <c r="BY1" s="58"/>
      <c r="BZ1" s="58"/>
      <c r="CA1" s="58"/>
      <c r="CB1" s="58"/>
      <c r="CC1" s="58"/>
      <c r="CD1" s="58"/>
      <c r="CE1" s="58"/>
      <c r="CF1" s="58"/>
      <c r="CG1" s="58"/>
      <c r="CH1" s="58"/>
      <c r="CI1" s="58"/>
      <c r="CJ1" s="60"/>
    </row>
    <row r="2" spans="1:88" s="16" customFormat="1" ht="26.25" customHeight="1" x14ac:dyDescent="0.3">
      <c r="A2" s="14"/>
      <c r="B2" s="114" t="s">
        <v>74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114"/>
      <c r="BN2" s="114"/>
      <c r="BO2" s="114"/>
      <c r="BP2" s="114"/>
      <c r="BQ2" s="114"/>
      <c r="BR2" s="114"/>
      <c r="BS2" s="114"/>
      <c r="BT2" s="114"/>
      <c r="BU2" s="114"/>
      <c r="BV2" s="114"/>
      <c r="BW2" s="114"/>
      <c r="BX2" s="114"/>
      <c r="BY2" s="114"/>
      <c r="BZ2" s="114"/>
      <c r="CA2" s="114"/>
      <c r="CB2" s="114"/>
      <c r="CC2" s="114"/>
      <c r="CD2" s="114"/>
      <c r="CE2" s="114"/>
      <c r="CF2" s="27"/>
      <c r="CG2" s="27"/>
      <c r="CH2" s="27"/>
      <c r="CI2" s="27"/>
      <c r="CJ2" s="134"/>
    </row>
    <row r="3" spans="1:88" ht="11.25" customHeight="1" x14ac:dyDescent="0.3">
      <c r="A3" s="14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8"/>
      <c r="CF3" s="28"/>
      <c r="CG3" s="28"/>
      <c r="CH3" s="28"/>
      <c r="CI3" s="28"/>
      <c r="CJ3" s="134"/>
    </row>
    <row r="4" spans="1:88" ht="7.5" customHeight="1" x14ac:dyDescent="0.3">
      <c r="A4" s="14"/>
      <c r="B4" s="59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60"/>
      <c r="CF4" s="28"/>
      <c r="CG4" s="28"/>
      <c r="CH4" s="28"/>
      <c r="CI4" s="28"/>
      <c r="CJ4" s="134"/>
    </row>
    <row r="5" spans="1:88" s="2" customFormat="1" ht="15" customHeight="1" x14ac:dyDescent="0.3">
      <c r="A5" s="14"/>
      <c r="B5" s="116"/>
      <c r="C5" s="62" t="s">
        <v>0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64"/>
      <c r="CE5" s="117"/>
      <c r="CF5" s="17"/>
      <c r="CG5" s="17"/>
      <c r="CH5" s="17"/>
      <c r="CI5" s="17"/>
      <c r="CJ5" s="134"/>
    </row>
    <row r="6" spans="1:88" ht="7.5" customHeight="1" x14ac:dyDescent="0.3">
      <c r="A6" s="14"/>
      <c r="B6" s="116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117"/>
      <c r="CF6" s="28"/>
      <c r="CG6" s="28"/>
      <c r="CH6" s="28"/>
      <c r="CI6" s="28"/>
      <c r="CJ6" s="134"/>
    </row>
    <row r="7" spans="1:88" s="3" customFormat="1" ht="11.25" customHeight="1" x14ac:dyDescent="0.3">
      <c r="A7" s="14"/>
      <c r="B7" s="116"/>
      <c r="C7" s="135" t="str">
        <f>" Spieler"</f>
        <v xml:space="preserve"> Spieler</v>
      </c>
      <c r="D7" s="136"/>
      <c r="E7" s="136"/>
      <c r="F7" s="136"/>
      <c r="G7" s="136"/>
      <c r="H7" s="136"/>
      <c r="I7" s="136"/>
      <c r="J7" s="136"/>
      <c r="K7" s="136"/>
      <c r="L7" s="137"/>
      <c r="M7" s="111" t="s">
        <v>23</v>
      </c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 t="s">
        <v>24</v>
      </c>
      <c r="AB7" s="112"/>
      <c r="AC7" s="112"/>
      <c r="AD7" s="112"/>
      <c r="AE7" s="112"/>
      <c r="AF7" s="112"/>
      <c r="AG7" s="112"/>
      <c r="AH7" s="112"/>
      <c r="AI7" s="112"/>
      <c r="AJ7" s="112"/>
      <c r="AK7" s="112"/>
      <c r="AL7" s="112"/>
      <c r="AM7" s="112"/>
      <c r="AN7" s="112"/>
      <c r="AO7" s="112" t="s">
        <v>25</v>
      </c>
      <c r="AP7" s="112"/>
      <c r="AQ7" s="112"/>
      <c r="AR7" s="112"/>
      <c r="AS7" s="112"/>
      <c r="AT7" s="112"/>
      <c r="AU7" s="112"/>
      <c r="AV7" s="112"/>
      <c r="AW7" s="112"/>
      <c r="AX7" s="112"/>
      <c r="AY7" s="112"/>
      <c r="AZ7" s="112"/>
      <c r="BA7" s="112"/>
      <c r="BB7" s="112"/>
      <c r="BC7" s="112" t="s">
        <v>26</v>
      </c>
      <c r="BD7" s="112"/>
      <c r="BE7" s="112"/>
      <c r="BF7" s="112"/>
      <c r="BG7" s="112"/>
      <c r="BH7" s="112"/>
      <c r="BI7" s="112"/>
      <c r="BJ7" s="112"/>
      <c r="BK7" s="112"/>
      <c r="BL7" s="112"/>
      <c r="BM7" s="112"/>
      <c r="BN7" s="112"/>
      <c r="BO7" s="112"/>
      <c r="BP7" s="112"/>
      <c r="BQ7" s="112" t="s">
        <v>27</v>
      </c>
      <c r="BR7" s="112"/>
      <c r="BS7" s="112"/>
      <c r="BT7" s="112"/>
      <c r="BU7" s="112"/>
      <c r="BV7" s="112"/>
      <c r="BW7" s="112"/>
      <c r="BX7" s="112"/>
      <c r="BY7" s="112"/>
      <c r="BZ7" s="112"/>
      <c r="CA7" s="112"/>
      <c r="CB7" s="112"/>
      <c r="CC7" s="112"/>
      <c r="CD7" s="113"/>
      <c r="CE7" s="117"/>
      <c r="CF7" s="18"/>
      <c r="CG7" s="18"/>
      <c r="CH7" s="18"/>
      <c r="CI7" s="18"/>
      <c r="CJ7" s="134"/>
    </row>
    <row r="8" spans="1:88" ht="11.25" customHeight="1" x14ac:dyDescent="0.3">
      <c r="A8" s="14"/>
      <c r="B8" s="116"/>
      <c r="C8" s="138" t="str">
        <f>" Name"</f>
        <v xml:space="preserve"> Name</v>
      </c>
      <c r="D8" s="139"/>
      <c r="E8" s="139"/>
      <c r="F8" s="139"/>
      <c r="G8" s="139"/>
      <c r="H8" s="139"/>
      <c r="I8" s="139"/>
      <c r="J8" s="139"/>
      <c r="K8" s="139"/>
      <c r="L8" s="140"/>
      <c r="M8" s="141" t="s">
        <v>31</v>
      </c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 t="s">
        <v>29</v>
      </c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 t="s">
        <v>30</v>
      </c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 t="s">
        <v>33</v>
      </c>
      <c r="BD8" s="109"/>
      <c r="BE8" s="109"/>
      <c r="BF8" s="109"/>
      <c r="BG8" s="109"/>
      <c r="BH8" s="109"/>
      <c r="BI8" s="109"/>
      <c r="BJ8" s="109"/>
      <c r="BK8" s="109"/>
      <c r="BL8" s="109"/>
      <c r="BM8" s="109"/>
      <c r="BN8" s="109"/>
      <c r="BO8" s="109"/>
      <c r="BP8" s="109"/>
      <c r="BQ8" s="109" t="s">
        <v>32</v>
      </c>
      <c r="BR8" s="109"/>
      <c r="BS8" s="109"/>
      <c r="BT8" s="109"/>
      <c r="BU8" s="109"/>
      <c r="BV8" s="109"/>
      <c r="BW8" s="109"/>
      <c r="BX8" s="109"/>
      <c r="BY8" s="109"/>
      <c r="BZ8" s="109"/>
      <c r="CA8" s="109"/>
      <c r="CB8" s="109"/>
      <c r="CC8" s="109"/>
      <c r="CD8" s="133"/>
      <c r="CE8" s="117"/>
      <c r="CF8" s="28"/>
      <c r="CG8" s="28"/>
      <c r="CH8" s="28"/>
      <c r="CI8" s="28"/>
      <c r="CJ8" s="134"/>
    </row>
    <row r="9" spans="1:88" ht="7.5" customHeight="1" x14ac:dyDescent="0.3">
      <c r="A9" s="14"/>
      <c r="B9" s="4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9"/>
      <c r="CF9" s="28"/>
      <c r="CG9" s="28"/>
      <c r="CH9" s="28"/>
      <c r="CI9" s="28"/>
      <c r="CJ9" s="134"/>
    </row>
    <row r="10" spans="1:88" ht="11.25" customHeight="1" x14ac:dyDescent="0.3">
      <c r="A10" s="14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28"/>
      <c r="CG10" s="28"/>
      <c r="CH10" s="28"/>
      <c r="CI10" s="28"/>
      <c r="CJ10" s="134"/>
    </row>
    <row r="11" spans="1:88" ht="7.5" customHeight="1" x14ac:dyDescent="0.3">
      <c r="A11" s="14"/>
      <c r="B11" s="59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60"/>
      <c r="CF11" s="28"/>
      <c r="CG11" s="28"/>
      <c r="CH11" s="28"/>
      <c r="CI11" s="28"/>
      <c r="CJ11" s="134"/>
    </row>
    <row r="12" spans="1:88" ht="15" customHeight="1" x14ac:dyDescent="0.3">
      <c r="A12" s="14"/>
      <c r="B12" s="61"/>
      <c r="C12" s="62" t="s">
        <v>1</v>
      </c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63"/>
      <c r="BZ12" s="63"/>
      <c r="CA12" s="63"/>
      <c r="CB12" s="63"/>
      <c r="CC12" s="63"/>
      <c r="CD12" s="64"/>
      <c r="CE12" s="65"/>
      <c r="CF12" s="28"/>
      <c r="CG12" s="28"/>
      <c r="CH12" s="28"/>
      <c r="CI12" s="28"/>
      <c r="CJ12" s="134"/>
    </row>
    <row r="13" spans="1:88" ht="7.5" customHeight="1" x14ac:dyDescent="0.3">
      <c r="A13" s="14"/>
      <c r="B13" s="61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65"/>
      <c r="CF13" s="28"/>
      <c r="CG13" s="28"/>
      <c r="CH13" s="28"/>
      <c r="CI13" s="28"/>
      <c r="CJ13" s="134"/>
    </row>
    <row r="14" spans="1:88" s="3" customFormat="1" ht="11.25" customHeight="1" x14ac:dyDescent="0.3">
      <c r="A14" s="14"/>
      <c r="B14" s="61"/>
      <c r="C14" s="100">
        <v>8.3333333333333332E-3</v>
      </c>
      <c r="D14" s="101"/>
      <c r="E14" s="101"/>
      <c r="F14" s="102"/>
      <c r="G14" s="6"/>
      <c r="H14" s="69" t="s">
        <v>6</v>
      </c>
      <c r="I14" s="74"/>
      <c r="J14" s="74"/>
      <c r="K14" s="72"/>
      <c r="L14" s="6"/>
      <c r="M14" s="69" t="s">
        <v>8</v>
      </c>
      <c r="N14" s="74"/>
      <c r="O14" s="74"/>
      <c r="P14" s="74"/>
      <c r="Q14" s="72"/>
      <c r="R14" s="6"/>
      <c r="S14" s="69" t="s">
        <v>9</v>
      </c>
      <c r="T14" s="74"/>
      <c r="U14" s="74"/>
      <c r="V14" s="74"/>
      <c r="W14" s="72"/>
      <c r="X14" s="6"/>
      <c r="Y14" s="69" t="s">
        <v>3</v>
      </c>
      <c r="Z14" s="74"/>
      <c r="AA14" s="74"/>
      <c r="AB14" s="74"/>
      <c r="AC14" s="74"/>
      <c r="AD14" s="74"/>
      <c r="AE14" s="74"/>
      <c r="AF14" s="74"/>
      <c r="AG14" s="74"/>
      <c r="AH14" s="72"/>
      <c r="AI14" s="6"/>
      <c r="AJ14" s="69" t="s">
        <v>4</v>
      </c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2"/>
      <c r="BQ14" s="6"/>
      <c r="BR14" s="69" t="s">
        <v>5</v>
      </c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2"/>
      <c r="CE14" s="65"/>
      <c r="CF14" s="18" t="s">
        <v>13</v>
      </c>
      <c r="CG14" s="18" t="s">
        <v>20</v>
      </c>
      <c r="CH14" s="18" t="s">
        <v>15</v>
      </c>
      <c r="CI14" s="18" t="s">
        <v>21</v>
      </c>
      <c r="CJ14" s="134"/>
    </row>
    <row r="15" spans="1:88" ht="7.5" customHeight="1" x14ac:dyDescent="0.3">
      <c r="A15" s="14"/>
      <c r="B15" s="61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65"/>
      <c r="CF15" s="28"/>
      <c r="CG15" s="28"/>
      <c r="CH15" s="28"/>
      <c r="CI15" s="28"/>
      <c r="CJ15" s="134"/>
    </row>
    <row r="16" spans="1:88" ht="11.25" customHeight="1" x14ac:dyDescent="0.3">
      <c r="A16" s="14"/>
      <c r="B16" s="61"/>
      <c r="C16" s="89" t="s">
        <v>7</v>
      </c>
      <c r="D16" s="90"/>
      <c r="E16" s="90"/>
      <c r="F16" s="91"/>
      <c r="G16" s="132"/>
      <c r="H16" s="82">
        <v>1</v>
      </c>
      <c r="I16" s="80"/>
      <c r="J16" s="80"/>
      <c r="K16" s="83"/>
      <c r="L16" s="131"/>
      <c r="M16" s="78" t="s">
        <v>75</v>
      </c>
      <c r="N16" s="79"/>
      <c r="O16" s="79"/>
      <c r="P16" s="79"/>
      <c r="Q16" s="81"/>
      <c r="R16" s="131"/>
      <c r="S16" s="99">
        <v>0.875</v>
      </c>
      <c r="T16" s="79"/>
      <c r="U16" s="79"/>
      <c r="V16" s="79"/>
      <c r="W16" s="81"/>
      <c r="X16" s="131"/>
      <c r="Y16" s="78" t="s">
        <v>65</v>
      </c>
      <c r="Z16" s="79"/>
      <c r="AA16" s="79"/>
      <c r="AB16" s="79"/>
      <c r="AC16" s="79"/>
      <c r="AD16" s="79"/>
      <c r="AE16" s="79"/>
      <c r="AF16" s="79"/>
      <c r="AG16" s="79"/>
      <c r="AH16" s="81"/>
      <c r="AI16" s="131"/>
      <c r="AJ16" s="129" t="str">
        <f>$M$8 &amp; " "</f>
        <v xml:space="preserve">Ratze </v>
      </c>
      <c r="AK16" s="129"/>
      <c r="AL16" s="129"/>
      <c r="AM16" s="129"/>
      <c r="AN16" s="129"/>
      <c r="AO16" s="129"/>
      <c r="AP16" s="129"/>
      <c r="AQ16" s="129"/>
      <c r="AR16" s="129"/>
      <c r="AS16" s="129"/>
      <c r="AT16" s="129"/>
      <c r="AU16" s="129"/>
      <c r="AV16" s="129"/>
      <c r="AW16" s="129"/>
      <c r="AX16" s="85"/>
      <c r="AY16" s="83" t="s">
        <v>2</v>
      </c>
      <c r="AZ16" s="130"/>
      <c r="BA16" s="82"/>
      <c r="BB16" s="77" t="str">
        <f>" " &amp; $AA$8</f>
        <v xml:space="preserve"> Schmiddi</v>
      </c>
      <c r="BC16" s="128"/>
      <c r="BD16" s="128"/>
      <c r="BE16" s="128"/>
      <c r="BF16" s="128"/>
      <c r="BG16" s="128"/>
      <c r="BH16" s="128"/>
      <c r="BI16" s="128"/>
      <c r="BJ16" s="128"/>
      <c r="BK16" s="128"/>
      <c r="BL16" s="128"/>
      <c r="BM16" s="128"/>
      <c r="BN16" s="128"/>
      <c r="BO16" s="128"/>
      <c r="BP16" s="128"/>
      <c r="BQ16" s="131"/>
      <c r="BR16" s="78">
        <v>4</v>
      </c>
      <c r="BS16" s="79"/>
      <c r="BT16" s="79"/>
      <c r="BU16" s="79"/>
      <c r="BV16" s="79"/>
      <c r="BW16" s="80" t="s">
        <v>2</v>
      </c>
      <c r="BX16" s="80"/>
      <c r="BY16" s="80"/>
      <c r="BZ16" s="79">
        <v>2</v>
      </c>
      <c r="CA16" s="79"/>
      <c r="CB16" s="79"/>
      <c r="CC16" s="79"/>
      <c r="CD16" s="81"/>
      <c r="CE16" s="65"/>
      <c r="CF16" s="28">
        <f>IF(AND(ISNUMBER(BR16),ISNUMBER(BZ16)),1,0)</f>
        <v>1</v>
      </c>
      <c r="CG16" s="28">
        <f>IF(OR(ISBLANK(BR16),ISBLANK(BZ16)),0,IF(BR16&gt;BZ16,1,0))</f>
        <v>1</v>
      </c>
      <c r="CH16" s="28">
        <f>IF(OR(ISBLANK(BR16),ISBLANK(BZ16)),0,IF(BR16=BZ16,1,0))</f>
        <v>0</v>
      </c>
      <c r="CI16" s="28">
        <f>IF(OR(ISBLANK(BR16),ISBLANK(BZ16)),0,IF(BR16&lt;BZ16,1,0))</f>
        <v>0</v>
      </c>
      <c r="CJ16" s="134"/>
    </row>
    <row r="17" spans="1:88" ht="11.25" customHeight="1" x14ac:dyDescent="0.3">
      <c r="A17" s="14"/>
      <c r="B17" s="61"/>
      <c r="C17" s="92"/>
      <c r="D17" s="93"/>
      <c r="E17" s="93"/>
      <c r="F17" s="94"/>
      <c r="G17" s="132"/>
      <c r="H17" s="82">
        <f>H16+1</f>
        <v>2</v>
      </c>
      <c r="I17" s="80"/>
      <c r="J17" s="80"/>
      <c r="K17" s="83"/>
      <c r="L17" s="131"/>
      <c r="M17" s="82" t="str">
        <f>$M$16</f>
        <v>17.4.</v>
      </c>
      <c r="N17" s="80"/>
      <c r="O17" s="80"/>
      <c r="P17" s="80"/>
      <c r="Q17" s="83"/>
      <c r="R17" s="131"/>
      <c r="S17" s="84">
        <f>S16</f>
        <v>0.875</v>
      </c>
      <c r="T17" s="80"/>
      <c r="U17" s="80"/>
      <c r="V17" s="80"/>
      <c r="W17" s="83"/>
      <c r="X17" s="131"/>
      <c r="Y17" s="78" t="s">
        <v>66</v>
      </c>
      <c r="Z17" s="79"/>
      <c r="AA17" s="79"/>
      <c r="AB17" s="79"/>
      <c r="AC17" s="79"/>
      <c r="AD17" s="79"/>
      <c r="AE17" s="79"/>
      <c r="AF17" s="79"/>
      <c r="AG17" s="79"/>
      <c r="AH17" s="81"/>
      <c r="AI17" s="131"/>
      <c r="AJ17" s="129" t="str">
        <f>$AO$8 &amp; " "</f>
        <v xml:space="preserve">Christoph </v>
      </c>
      <c r="AK17" s="129"/>
      <c r="AL17" s="129"/>
      <c r="AM17" s="129"/>
      <c r="AN17" s="129"/>
      <c r="AO17" s="129"/>
      <c r="AP17" s="129"/>
      <c r="AQ17" s="129"/>
      <c r="AR17" s="129"/>
      <c r="AS17" s="129"/>
      <c r="AT17" s="129"/>
      <c r="AU17" s="129"/>
      <c r="AV17" s="129"/>
      <c r="AW17" s="129"/>
      <c r="AX17" s="85"/>
      <c r="AY17" s="83" t="s">
        <v>2</v>
      </c>
      <c r="AZ17" s="130"/>
      <c r="BA17" s="82"/>
      <c r="BB17" s="77" t="str">
        <f>" " &amp; $BC$8</f>
        <v xml:space="preserve"> Jule</v>
      </c>
      <c r="BC17" s="128"/>
      <c r="BD17" s="128"/>
      <c r="BE17" s="128"/>
      <c r="BF17" s="128"/>
      <c r="BG17" s="128"/>
      <c r="BH17" s="128"/>
      <c r="BI17" s="128"/>
      <c r="BJ17" s="128"/>
      <c r="BK17" s="128"/>
      <c r="BL17" s="128"/>
      <c r="BM17" s="128"/>
      <c r="BN17" s="128"/>
      <c r="BO17" s="128"/>
      <c r="BP17" s="128"/>
      <c r="BQ17" s="131"/>
      <c r="BR17" s="78">
        <v>1</v>
      </c>
      <c r="BS17" s="79"/>
      <c r="BT17" s="79"/>
      <c r="BU17" s="79"/>
      <c r="BV17" s="79"/>
      <c r="BW17" s="80" t="s">
        <v>2</v>
      </c>
      <c r="BX17" s="80"/>
      <c r="BY17" s="80"/>
      <c r="BZ17" s="79">
        <v>0</v>
      </c>
      <c r="CA17" s="79"/>
      <c r="CB17" s="79"/>
      <c r="CC17" s="79"/>
      <c r="CD17" s="81"/>
      <c r="CE17" s="65"/>
      <c r="CF17" s="28">
        <f t="shared" ref="CF17:CF25" si="0">IF(AND(ISNUMBER(BR17),ISNUMBER(BZ17)),1,0)</f>
        <v>1</v>
      </c>
      <c r="CG17" s="28">
        <f t="shared" ref="CG17:CG25" si="1">IF(OR(ISBLANK(BR17),ISBLANK(BZ17)),0,IF(BR17&gt;BZ17,1,0))</f>
        <v>1</v>
      </c>
      <c r="CH17" s="28">
        <f t="shared" ref="CH17:CH25" si="2">IF(OR(ISBLANK(BR17),ISBLANK(BZ17)),0,IF(BR17=BZ17,1,0))</f>
        <v>0</v>
      </c>
      <c r="CI17" s="28">
        <f t="shared" ref="CI17:CI25" si="3">IF(OR(ISBLANK(BR17),ISBLANK(BZ17)),0,IF(BR17&lt;BZ17,1,0))</f>
        <v>0</v>
      </c>
      <c r="CJ17" s="134"/>
    </row>
    <row r="18" spans="1:88" ht="11.25" customHeight="1" x14ac:dyDescent="0.3">
      <c r="A18" s="14"/>
      <c r="B18" s="61"/>
      <c r="C18" s="92"/>
      <c r="D18" s="93"/>
      <c r="E18" s="93"/>
      <c r="F18" s="94"/>
      <c r="G18" s="132"/>
      <c r="H18" s="82">
        <f>H17+1</f>
        <v>3</v>
      </c>
      <c r="I18" s="80"/>
      <c r="J18" s="80"/>
      <c r="K18" s="83"/>
      <c r="L18" s="131"/>
      <c r="M18" s="82" t="str">
        <f t="shared" ref="M18:M25" si="4">$M$16</f>
        <v>17.4.</v>
      </c>
      <c r="N18" s="80"/>
      <c r="O18" s="80"/>
      <c r="P18" s="80"/>
      <c r="Q18" s="83"/>
      <c r="R18" s="131"/>
      <c r="S18" s="84">
        <f t="shared" ref="S18:S25" si="5">S16+$C$14</f>
        <v>0.8833333333333333</v>
      </c>
      <c r="T18" s="80"/>
      <c r="U18" s="80"/>
      <c r="V18" s="80"/>
      <c r="W18" s="83"/>
      <c r="X18" s="131"/>
      <c r="Y18" s="82" t="str">
        <f>$Y$16</f>
        <v>Fernseher (links)</v>
      </c>
      <c r="Z18" s="80"/>
      <c r="AA18" s="80"/>
      <c r="AB18" s="80"/>
      <c r="AC18" s="80"/>
      <c r="AD18" s="80"/>
      <c r="AE18" s="80"/>
      <c r="AF18" s="80"/>
      <c r="AG18" s="80"/>
      <c r="AH18" s="83"/>
      <c r="AI18" s="131"/>
      <c r="AJ18" s="129" t="str">
        <f>$BQ$8 &amp; " "</f>
        <v xml:space="preserve">Patrick </v>
      </c>
      <c r="AK18" s="129"/>
      <c r="AL18" s="129"/>
      <c r="AM18" s="129"/>
      <c r="AN18" s="129"/>
      <c r="AO18" s="129"/>
      <c r="AP18" s="129"/>
      <c r="AQ18" s="129"/>
      <c r="AR18" s="129"/>
      <c r="AS18" s="129"/>
      <c r="AT18" s="129"/>
      <c r="AU18" s="129"/>
      <c r="AV18" s="129"/>
      <c r="AW18" s="129"/>
      <c r="AX18" s="85"/>
      <c r="AY18" s="83" t="s">
        <v>2</v>
      </c>
      <c r="AZ18" s="130"/>
      <c r="BA18" s="82"/>
      <c r="BB18" s="77" t="str">
        <f>" " &amp; $M$8</f>
        <v xml:space="preserve"> Ratze</v>
      </c>
      <c r="BC18" s="128"/>
      <c r="BD18" s="128"/>
      <c r="BE18" s="128"/>
      <c r="BF18" s="128"/>
      <c r="BG18" s="128"/>
      <c r="BH18" s="128"/>
      <c r="BI18" s="128"/>
      <c r="BJ18" s="128"/>
      <c r="BK18" s="128"/>
      <c r="BL18" s="128"/>
      <c r="BM18" s="128"/>
      <c r="BN18" s="128"/>
      <c r="BO18" s="128"/>
      <c r="BP18" s="128"/>
      <c r="BQ18" s="131"/>
      <c r="BR18" s="78">
        <v>3</v>
      </c>
      <c r="BS18" s="79"/>
      <c r="BT18" s="79"/>
      <c r="BU18" s="79"/>
      <c r="BV18" s="79"/>
      <c r="BW18" s="80" t="s">
        <v>2</v>
      </c>
      <c r="BX18" s="80"/>
      <c r="BY18" s="80"/>
      <c r="BZ18" s="79">
        <v>2</v>
      </c>
      <c r="CA18" s="79"/>
      <c r="CB18" s="79"/>
      <c r="CC18" s="79"/>
      <c r="CD18" s="81"/>
      <c r="CE18" s="65"/>
      <c r="CF18" s="28">
        <f t="shared" si="0"/>
        <v>1</v>
      </c>
      <c r="CG18" s="28">
        <f t="shared" si="1"/>
        <v>1</v>
      </c>
      <c r="CH18" s="28">
        <f t="shared" si="2"/>
        <v>0</v>
      </c>
      <c r="CI18" s="28">
        <f t="shared" si="3"/>
        <v>0</v>
      </c>
      <c r="CJ18" s="134"/>
    </row>
    <row r="19" spans="1:88" ht="11.25" customHeight="1" x14ac:dyDescent="0.3">
      <c r="A19" s="14"/>
      <c r="B19" s="61"/>
      <c r="C19" s="92"/>
      <c r="D19" s="93"/>
      <c r="E19" s="93"/>
      <c r="F19" s="94"/>
      <c r="G19" s="132"/>
      <c r="H19" s="82">
        <f t="shared" ref="H19:H25" si="6">H18+1</f>
        <v>4</v>
      </c>
      <c r="I19" s="80"/>
      <c r="J19" s="80"/>
      <c r="K19" s="83"/>
      <c r="L19" s="131"/>
      <c r="M19" s="82" t="str">
        <f t="shared" si="4"/>
        <v>17.4.</v>
      </c>
      <c r="N19" s="80"/>
      <c r="O19" s="80"/>
      <c r="P19" s="80"/>
      <c r="Q19" s="83"/>
      <c r="R19" s="131"/>
      <c r="S19" s="84">
        <f t="shared" si="5"/>
        <v>0.8833333333333333</v>
      </c>
      <c r="T19" s="80"/>
      <c r="U19" s="80"/>
      <c r="V19" s="80"/>
      <c r="W19" s="83"/>
      <c r="X19" s="131"/>
      <c r="Y19" s="82" t="str">
        <f>$Y$17</f>
        <v>Fernseher (rechts)</v>
      </c>
      <c r="Z19" s="80"/>
      <c r="AA19" s="80"/>
      <c r="AB19" s="80"/>
      <c r="AC19" s="80"/>
      <c r="AD19" s="80"/>
      <c r="AE19" s="80"/>
      <c r="AF19" s="80"/>
      <c r="AG19" s="80"/>
      <c r="AH19" s="83"/>
      <c r="AI19" s="131"/>
      <c r="AJ19" s="129" t="str">
        <f>$AA$8 &amp; " "</f>
        <v xml:space="preserve">Schmiddi </v>
      </c>
      <c r="AK19" s="129"/>
      <c r="AL19" s="129"/>
      <c r="AM19" s="129"/>
      <c r="AN19" s="129"/>
      <c r="AO19" s="129"/>
      <c r="AP19" s="129"/>
      <c r="AQ19" s="129"/>
      <c r="AR19" s="129"/>
      <c r="AS19" s="129"/>
      <c r="AT19" s="129"/>
      <c r="AU19" s="129"/>
      <c r="AV19" s="129"/>
      <c r="AW19" s="129"/>
      <c r="AX19" s="85"/>
      <c r="AY19" s="83" t="s">
        <v>2</v>
      </c>
      <c r="AZ19" s="130"/>
      <c r="BA19" s="82"/>
      <c r="BB19" s="77" t="str">
        <f>" " &amp; $AO$8</f>
        <v xml:space="preserve"> Christoph</v>
      </c>
      <c r="BC19" s="128"/>
      <c r="BD19" s="128"/>
      <c r="BE19" s="128"/>
      <c r="BF19" s="128"/>
      <c r="BG19" s="128"/>
      <c r="BH19" s="128"/>
      <c r="BI19" s="128"/>
      <c r="BJ19" s="128"/>
      <c r="BK19" s="128"/>
      <c r="BL19" s="128"/>
      <c r="BM19" s="128"/>
      <c r="BN19" s="128"/>
      <c r="BO19" s="128"/>
      <c r="BP19" s="128"/>
      <c r="BQ19" s="131"/>
      <c r="BR19" s="78">
        <v>0</v>
      </c>
      <c r="BS19" s="79"/>
      <c r="BT19" s="79"/>
      <c r="BU19" s="79"/>
      <c r="BV19" s="79"/>
      <c r="BW19" s="80" t="s">
        <v>2</v>
      </c>
      <c r="BX19" s="80"/>
      <c r="BY19" s="80"/>
      <c r="BZ19" s="79">
        <v>2</v>
      </c>
      <c r="CA19" s="79"/>
      <c r="CB19" s="79"/>
      <c r="CC19" s="79"/>
      <c r="CD19" s="81"/>
      <c r="CE19" s="65"/>
      <c r="CF19" s="28">
        <f t="shared" si="0"/>
        <v>1</v>
      </c>
      <c r="CG19" s="28">
        <f t="shared" si="1"/>
        <v>0</v>
      </c>
      <c r="CH19" s="28">
        <f t="shared" si="2"/>
        <v>0</v>
      </c>
      <c r="CI19" s="28">
        <f t="shared" si="3"/>
        <v>1</v>
      </c>
      <c r="CJ19" s="134"/>
    </row>
    <row r="20" spans="1:88" ht="11.25" customHeight="1" x14ac:dyDescent="0.3">
      <c r="A20" s="14"/>
      <c r="B20" s="61"/>
      <c r="C20" s="92"/>
      <c r="D20" s="93"/>
      <c r="E20" s="93"/>
      <c r="F20" s="94"/>
      <c r="G20" s="132"/>
      <c r="H20" s="82">
        <f t="shared" si="6"/>
        <v>5</v>
      </c>
      <c r="I20" s="80"/>
      <c r="J20" s="80"/>
      <c r="K20" s="83"/>
      <c r="L20" s="131"/>
      <c r="M20" s="82" t="str">
        <f t="shared" si="4"/>
        <v>17.4.</v>
      </c>
      <c r="N20" s="80"/>
      <c r="O20" s="80"/>
      <c r="P20" s="80"/>
      <c r="Q20" s="83"/>
      <c r="R20" s="131"/>
      <c r="S20" s="84">
        <f t="shared" si="5"/>
        <v>0.89166666666666661</v>
      </c>
      <c r="T20" s="80"/>
      <c r="U20" s="80"/>
      <c r="V20" s="80"/>
      <c r="W20" s="83"/>
      <c r="X20" s="131"/>
      <c r="Y20" s="82" t="str">
        <f>$Y$16</f>
        <v>Fernseher (links)</v>
      </c>
      <c r="Z20" s="80"/>
      <c r="AA20" s="80"/>
      <c r="AB20" s="80"/>
      <c r="AC20" s="80"/>
      <c r="AD20" s="80"/>
      <c r="AE20" s="80"/>
      <c r="AF20" s="80"/>
      <c r="AG20" s="80"/>
      <c r="AH20" s="83"/>
      <c r="AI20" s="131"/>
      <c r="AJ20" s="129" t="str">
        <f>$BC$8 &amp; " "</f>
        <v xml:space="preserve">Jule </v>
      </c>
      <c r="AK20" s="129"/>
      <c r="AL20" s="129"/>
      <c r="AM20" s="129"/>
      <c r="AN20" s="129"/>
      <c r="AO20" s="129"/>
      <c r="AP20" s="129"/>
      <c r="AQ20" s="129"/>
      <c r="AR20" s="129"/>
      <c r="AS20" s="129"/>
      <c r="AT20" s="129"/>
      <c r="AU20" s="129"/>
      <c r="AV20" s="129"/>
      <c r="AW20" s="129"/>
      <c r="AX20" s="85"/>
      <c r="AY20" s="83" t="s">
        <v>2</v>
      </c>
      <c r="AZ20" s="130"/>
      <c r="BA20" s="82"/>
      <c r="BB20" s="77" t="str">
        <f>" " &amp; $BQ$8</f>
        <v xml:space="preserve"> Patrick</v>
      </c>
      <c r="BC20" s="128"/>
      <c r="BD20" s="128"/>
      <c r="BE20" s="128"/>
      <c r="BF20" s="128"/>
      <c r="BG20" s="128"/>
      <c r="BH20" s="128"/>
      <c r="BI20" s="128"/>
      <c r="BJ20" s="128"/>
      <c r="BK20" s="128"/>
      <c r="BL20" s="128"/>
      <c r="BM20" s="128"/>
      <c r="BN20" s="128"/>
      <c r="BO20" s="128"/>
      <c r="BP20" s="128"/>
      <c r="BQ20" s="131"/>
      <c r="BR20" s="78">
        <v>1</v>
      </c>
      <c r="BS20" s="79"/>
      <c r="BT20" s="79"/>
      <c r="BU20" s="79"/>
      <c r="BV20" s="79"/>
      <c r="BW20" s="80" t="s">
        <v>2</v>
      </c>
      <c r="BX20" s="80"/>
      <c r="BY20" s="80"/>
      <c r="BZ20" s="79">
        <v>3</v>
      </c>
      <c r="CA20" s="79"/>
      <c r="CB20" s="79"/>
      <c r="CC20" s="79"/>
      <c r="CD20" s="81"/>
      <c r="CE20" s="65"/>
      <c r="CF20" s="28">
        <f t="shared" si="0"/>
        <v>1</v>
      </c>
      <c r="CG20" s="28">
        <f t="shared" si="1"/>
        <v>0</v>
      </c>
      <c r="CH20" s="28">
        <f t="shared" si="2"/>
        <v>0</v>
      </c>
      <c r="CI20" s="28">
        <f t="shared" si="3"/>
        <v>1</v>
      </c>
      <c r="CJ20" s="134"/>
    </row>
    <row r="21" spans="1:88" ht="11.25" customHeight="1" x14ac:dyDescent="0.3">
      <c r="A21" s="14"/>
      <c r="B21" s="61"/>
      <c r="C21" s="92"/>
      <c r="D21" s="93"/>
      <c r="E21" s="93"/>
      <c r="F21" s="94"/>
      <c r="G21" s="132"/>
      <c r="H21" s="82">
        <f t="shared" si="6"/>
        <v>6</v>
      </c>
      <c r="I21" s="80"/>
      <c r="J21" s="80"/>
      <c r="K21" s="83"/>
      <c r="L21" s="131"/>
      <c r="M21" s="82" t="str">
        <f t="shared" si="4"/>
        <v>17.4.</v>
      </c>
      <c r="N21" s="80"/>
      <c r="O21" s="80"/>
      <c r="P21" s="80"/>
      <c r="Q21" s="83"/>
      <c r="R21" s="131"/>
      <c r="S21" s="84">
        <f t="shared" si="5"/>
        <v>0.89166666666666661</v>
      </c>
      <c r="T21" s="80"/>
      <c r="U21" s="80"/>
      <c r="V21" s="80"/>
      <c r="W21" s="83"/>
      <c r="X21" s="131"/>
      <c r="Y21" s="82" t="str">
        <f>$Y$17</f>
        <v>Fernseher (rechts)</v>
      </c>
      <c r="Z21" s="80"/>
      <c r="AA21" s="80"/>
      <c r="AB21" s="80"/>
      <c r="AC21" s="80"/>
      <c r="AD21" s="80"/>
      <c r="AE21" s="80"/>
      <c r="AF21" s="80"/>
      <c r="AG21" s="80"/>
      <c r="AH21" s="83"/>
      <c r="AI21" s="131"/>
      <c r="AJ21" s="129" t="str">
        <f>$M$8 &amp; " "</f>
        <v xml:space="preserve">Ratze </v>
      </c>
      <c r="AK21" s="129"/>
      <c r="AL21" s="129"/>
      <c r="AM21" s="129"/>
      <c r="AN21" s="129"/>
      <c r="AO21" s="129"/>
      <c r="AP21" s="129"/>
      <c r="AQ21" s="129"/>
      <c r="AR21" s="129"/>
      <c r="AS21" s="129"/>
      <c r="AT21" s="129"/>
      <c r="AU21" s="129"/>
      <c r="AV21" s="129"/>
      <c r="AW21" s="129"/>
      <c r="AX21" s="85"/>
      <c r="AY21" s="83" t="s">
        <v>2</v>
      </c>
      <c r="AZ21" s="130"/>
      <c r="BA21" s="82"/>
      <c r="BB21" s="77" t="str">
        <f>" " &amp; $AO$8</f>
        <v xml:space="preserve"> Christoph</v>
      </c>
      <c r="BC21" s="128"/>
      <c r="BD21" s="128"/>
      <c r="BE21" s="128"/>
      <c r="BF21" s="128"/>
      <c r="BG21" s="128"/>
      <c r="BH21" s="128"/>
      <c r="BI21" s="128"/>
      <c r="BJ21" s="128"/>
      <c r="BK21" s="128"/>
      <c r="BL21" s="128"/>
      <c r="BM21" s="128"/>
      <c r="BN21" s="128"/>
      <c r="BO21" s="128"/>
      <c r="BP21" s="128"/>
      <c r="BQ21" s="131"/>
      <c r="BR21" s="78">
        <v>2</v>
      </c>
      <c r="BS21" s="79"/>
      <c r="BT21" s="79"/>
      <c r="BU21" s="79"/>
      <c r="BV21" s="79"/>
      <c r="BW21" s="80" t="s">
        <v>2</v>
      </c>
      <c r="BX21" s="80"/>
      <c r="BY21" s="80"/>
      <c r="BZ21" s="79">
        <v>4</v>
      </c>
      <c r="CA21" s="79"/>
      <c r="CB21" s="79"/>
      <c r="CC21" s="79"/>
      <c r="CD21" s="81"/>
      <c r="CE21" s="65"/>
      <c r="CF21" s="28">
        <f t="shared" si="0"/>
        <v>1</v>
      </c>
      <c r="CG21" s="28">
        <f t="shared" si="1"/>
        <v>0</v>
      </c>
      <c r="CH21" s="28">
        <f t="shared" si="2"/>
        <v>0</v>
      </c>
      <c r="CI21" s="28">
        <f t="shared" si="3"/>
        <v>1</v>
      </c>
      <c r="CJ21" s="134"/>
    </row>
    <row r="22" spans="1:88" ht="11.25" customHeight="1" x14ac:dyDescent="0.3">
      <c r="A22" s="14"/>
      <c r="B22" s="61"/>
      <c r="C22" s="92"/>
      <c r="D22" s="93"/>
      <c r="E22" s="93"/>
      <c r="F22" s="94"/>
      <c r="G22" s="132"/>
      <c r="H22" s="82">
        <f t="shared" si="6"/>
        <v>7</v>
      </c>
      <c r="I22" s="80"/>
      <c r="J22" s="80"/>
      <c r="K22" s="83"/>
      <c r="L22" s="131"/>
      <c r="M22" s="82" t="str">
        <f t="shared" si="4"/>
        <v>17.4.</v>
      </c>
      <c r="N22" s="80"/>
      <c r="O22" s="80"/>
      <c r="P22" s="80"/>
      <c r="Q22" s="83"/>
      <c r="R22" s="131"/>
      <c r="S22" s="84">
        <f t="shared" si="5"/>
        <v>0.89999999999999991</v>
      </c>
      <c r="T22" s="80"/>
      <c r="U22" s="80"/>
      <c r="V22" s="80"/>
      <c r="W22" s="83"/>
      <c r="X22" s="131"/>
      <c r="Y22" s="82" t="str">
        <f>$Y$16</f>
        <v>Fernseher (links)</v>
      </c>
      <c r="Z22" s="80"/>
      <c r="AA22" s="80"/>
      <c r="AB22" s="80"/>
      <c r="AC22" s="80"/>
      <c r="AD22" s="80"/>
      <c r="AE22" s="80"/>
      <c r="AF22" s="80"/>
      <c r="AG22" s="80"/>
      <c r="AH22" s="83"/>
      <c r="AI22" s="131"/>
      <c r="AJ22" s="129" t="str">
        <f>$AA$8 &amp; " "</f>
        <v xml:space="preserve">Schmiddi </v>
      </c>
      <c r="AK22" s="129"/>
      <c r="AL22" s="129"/>
      <c r="AM22" s="129"/>
      <c r="AN22" s="129"/>
      <c r="AO22" s="129"/>
      <c r="AP22" s="129"/>
      <c r="AQ22" s="129"/>
      <c r="AR22" s="129"/>
      <c r="AS22" s="129"/>
      <c r="AT22" s="129"/>
      <c r="AU22" s="129"/>
      <c r="AV22" s="129"/>
      <c r="AW22" s="129"/>
      <c r="AX22" s="85"/>
      <c r="AY22" s="83" t="s">
        <v>2</v>
      </c>
      <c r="AZ22" s="130"/>
      <c r="BA22" s="82"/>
      <c r="BB22" s="77" t="str">
        <f>" " &amp; $BC$8</f>
        <v xml:space="preserve"> Jule</v>
      </c>
      <c r="BC22" s="128"/>
      <c r="BD22" s="128"/>
      <c r="BE22" s="128"/>
      <c r="BF22" s="128"/>
      <c r="BG22" s="128"/>
      <c r="BH22" s="128"/>
      <c r="BI22" s="128"/>
      <c r="BJ22" s="128"/>
      <c r="BK22" s="128"/>
      <c r="BL22" s="128"/>
      <c r="BM22" s="128"/>
      <c r="BN22" s="128"/>
      <c r="BO22" s="128"/>
      <c r="BP22" s="128"/>
      <c r="BQ22" s="131"/>
      <c r="BR22" s="78">
        <v>0</v>
      </c>
      <c r="BS22" s="79"/>
      <c r="BT22" s="79"/>
      <c r="BU22" s="79"/>
      <c r="BV22" s="79"/>
      <c r="BW22" s="80" t="s">
        <v>2</v>
      </c>
      <c r="BX22" s="80"/>
      <c r="BY22" s="80"/>
      <c r="BZ22" s="79">
        <v>3</v>
      </c>
      <c r="CA22" s="79"/>
      <c r="CB22" s="79"/>
      <c r="CC22" s="79"/>
      <c r="CD22" s="81"/>
      <c r="CE22" s="65"/>
      <c r="CF22" s="28">
        <f t="shared" si="0"/>
        <v>1</v>
      </c>
      <c r="CG22" s="28">
        <f t="shared" si="1"/>
        <v>0</v>
      </c>
      <c r="CH22" s="28">
        <f t="shared" si="2"/>
        <v>0</v>
      </c>
      <c r="CI22" s="28">
        <f t="shared" si="3"/>
        <v>1</v>
      </c>
      <c r="CJ22" s="134"/>
    </row>
    <row r="23" spans="1:88" ht="11.25" customHeight="1" x14ac:dyDescent="0.3">
      <c r="A23" s="14"/>
      <c r="B23" s="61"/>
      <c r="C23" s="92"/>
      <c r="D23" s="93"/>
      <c r="E23" s="93"/>
      <c r="F23" s="94"/>
      <c r="G23" s="132"/>
      <c r="H23" s="82">
        <f t="shared" si="6"/>
        <v>8</v>
      </c>
      <c r="I23" s="80"/>
      <c r="J23" s="80"/>
      <c r="K23" s="83"/>
      <c r="L23" s="131"/>
      <c r="M23" s="82" t="str">
        <f t="shared" si="4"/>
        <v>17.4.</v>
      </c>
      <c r="N23" s="80"/>
      <c r="O23" s="80"/>
      <c r="P23" s="80"/>
      <c r="Q23" s="83"/>
      <c r="R23" s="131"/>
      <c r="S23" s="84">
        <f t="shared" si="5"/>
        <v>0.89999999999999991</v>
      </c>
      <c r="T23" s="80"/>
      <c r="U23" s="80"/>
      <c r="V23" s="80"/>
      <c r="W23" s="83"/>
      <c r="X23" s="131"/>
      <c r="Y23" s="82" t="str">
        <f>$Y$17</f>
        <v>Fernseher (rechts)</v>
      </c>
      <c r="Z23" s="80"/>
      <c r="AA23" s="80"/>
      <c r="AB23" s="80"/>
      <c r="AC23" s="80"/>
      <c r="AD23" s="80"/>
      <c r="AE23" s="80"/>
      <c r="AF23" s="80"/>
      <c r="AG23" s="80"/>
      <c r="AH23" s="83"/>
      <c r="AI23" s="131"/>
      <c r="AJ23" s="129" t="str">
        <f>$AO$8 &amp; " "</f>
        <v xml:space="preserve">Christoph </v>
      </c>
      <c r="AK23" s="129"/>
      <c r="AL23" s="129"/>
      <c r="AM23" s="129"/>
      <c r="AN23" s="129"/>
      <c r="AO23" s="129"/>
      <c r="AP23" s="129"/>
      <c r="AQ23" s="129"/>
      <c r="AR23" s="129"/>
      <c r="AS23" s="129"/>
      <c r="AT23" s="129"/>
      <c r="AU23" s="129"/>
      <c r="AV23" s="129"/>
      <c r="AW23" s="129"/>
      <c r="AX23" s="85"/>
      <c r="AY23" s="83" t="s">
        <v>2</v>
      </c>
      <c r="AZ23" s="130"/>
      <c r="BA23" s="82"/>
      <c r="BB23" s="77" t="str">
        <f>" " &amp; $BQ$8</f>
        <v xml:space="preserve"> Patrick</v>
      </c>
      <c r="BC23" s="128"/>
      <c r="BD23" s="128"/>
      <c r="BE23" s="128"/>
      <c r="BF23" s="128"/>
      <c r="BG23" s="128"/>
      <c r="BH23" s="128"/>
      <c r="BI23" s="128"/>
      <c r="BJ23" s="128"/>
      <c r="BK23" s="128"/>
      <c r="BL23" s="128"/>
      <c r="BM23" s="128"/>
      <c r="BN23" s="128"/>
      <c r="BO23" s="128"/>
      <c r="BP23" s="128"/>
      <c r="BQ23" s="131"/>
      <c r="BR23" s="78">
        <v>1</v>
      </c>
      <c r="BS23" s="79"/>
      <c r="BT23" s="79"/>
      <c r="BU23" s="79"/>
      <c r="BV23" s="79"/>
      <c r="BW23" s="80" t="s">
        <v>2</v>
      </c>
      <c r="BX23" s="80"/>
      <c r="BY23" s="80"/>
      <c r="BZ23" s="79">
        <v>0</v>
      </c>
      <c r="CA23" s="79"/>
      <c r="CB23" s="79"/>
      <c r="CC23" s="79"/>
      <c r="CD23" s="81"/>
      <c r="CE23" s="65"/>
      <c r="CF23" s="28">
        <f t="shared" si="0"/>
        <v>1</v>
      </c>
      <c r="CG23" s="28">
        <f t="shared" si="1"/>
        <v>1</v>
      </c>
      <c r="CH23" s="28">
        <f t="shared" si="2"/>
        <v>0</v>
      </c>
      <c r="CI23" s="28">
        <f t="shared" si="3"/>
        <v>0</v>
      </c>
      <c r="CJ23" s="134"/>
    </row>
    <row r="24" spans="1:88" ht="11.25" customHeight="1" x14ac:dyDescent="0.3">
      <c r="A24" s="14"/>
      <c r="B24" s="61"/>
      <c r="C24" s="92"/>
      <c r="D24" s="93"/>
      <c r="E24" s="93"/>
      <c r="F24" s="94"/>
      <c r="G24" s="132"/>
      <c r="H24" s="82">
        <f t="shared" si="6"/>
        <v>9</v>
      </c>
      <c r="I24" s="80"/>
      <c r="J24" s="80"/>
      <c r="K24" s="83"/>
      <c r="L24" s="131"/>
      <c r="M24" s="82" t="str">
        <f t="shared" si="4"/>
        <v>17.4.</v>
      </c>
      <c r="N24" s="80"/>
      <c r="O24" s="80"/>
      <c r="P24" s="80"/>
      <c r="Q24" s="83"/>
      <c r="R24" s="131"/>
      <c r="S24" s="84">
        <f t="shared" si="5"/>
        <v>0.90833333333333321</v>
      </c>
      <c r="T24" s="80"/>
      <c r="U24" s="80"/>
      <c r="V24" s="80"/>
      <c r="W24" s="83"/>
      <c r="X24" s="131"/>
      <c r="Y24" s="82" t="str">
        <f>$Y$16</f>
        <v>Fernseher (links)</v>
      </c>
      <c r="Z24" s="80"/>
      <c r="AA24" s="80"/>
      <c r="AB24" s="80"/>
      <c r="AC24" s="80"/>
      <c r="AD24" s="80"/>
      <c r="AE24" s="80"/>
      <c r="AF24" s="80"/>
      <c r="AG24" s="80"/>
      <c r="AH24" s="83"/>
      <c r="AI24" s="131"/>
      <c r="AJ24" s="129" t="str">
        <f>$BC$8 &amp; " "</f>
        <v xml:space="preserve">Jule </v>
      </c>
      <c r="AK24" s="129"/>
      <c r="AL24" s="129"/>
      <c r="AM24" s="129"/>
      <c r="AN24" s="129"/>
      <c r="AO24" s="129"/>
      <c r="AP24" s="129"/>
      <c r="AQ24" s="129"/>
      <c r="AR24" s="129"/>
      <c r="AS24" s="129"/>
      <c r="AT24" s="129"/>
      <c r="AU24" s="129"/>
      <c r="AV24" s="129"/>
      <c r="AW24" s="129"/>
      <c r="AX24" s="85"/>
      <c r="AY24" s="83" t="s">
        <v>2</v>
      </c>
      <c r="AZ24" s="130"/>
      <c r="BA24" s="82"/>
      <c r="BB24" s="77" t="str">
        <f>" " &amp; $M$8</f>
        <v xml:space="preserve"> Ratze</v>
      </c>
      <c r="BC24" s="128"/>
      <c r="BD24" s="128"/>
      <c r="BE24" s="128"/>
      <c r="BF24" s="128"/>
      <c r="BG24" s="128"/>
      <c r="BH24" s="128"/>
      <c r="BI24" s="128"/>
      <c r="BJ24" s="128"/>
      <c r="BK24" s="128"/>
      <c r="BL24" s="128"/>
      <c r="BM24" s="128"/>
      <c r="BN24" s="128"/>
      <c r="BO24" s="128"/>
      <c r="BP24" s="128"/>
      <c r="BQ24" s="131"/>
      <c r="BR24" s="78">
        <v>1</v>
      </c>
      <c r="BS24" s="79"/>
      <c r="BT24" s="79"/>
      <c r="BU24" s="79"/>
      <c r="BV24" s="79"/>
      <c r="BW24" s="80" t="s">
        <v>2</v>
      </c>
      <c r="BX24" s="80"/>
      <c r="BY24" s="80"/>
      <c r="BZ24" s="79">
        <v>2</v>
      </c>
      <c r="CA24" s="79"/>
      <c r="CB24" s="79"/>
      <c r="CC24" s="79"/>
      <c r="CD24" s="81"/>
      <c r="CE24" s="65"/>
      <c r="CF24" s="28">
        <f t="shared" si="0"/>
        <v>1</v>
      </c>
      <c r="CG24" s="28">
        <f t="shared" si="1"/>
        <v>0</v>
      </c>
      <c r="CH24" s="28">
        <f t="shared" si="2"/>
        <v>0</v>
      </c>
      <c r="CI24" s="28">
        <f t="shared" si="3"/>
        <v>1</v>
      </c>
      <c r="CJ24" s="134"/>
    </row>
    <row r="25" spans="1:88" ht="11.25" customHeight="1" x14ac:dyDescent="0.3">
      <c r="A25" s="14"/>
      <c r="B25" s="61"/>
      <c r="C25" s="95"/>
      <c r="D25" s="96"/>
      <c r="E25" s="96"/>
      <c r="F25" s="97"/>
      <c r="G25" s="132"/>
      <c r="H25" s="82">
        <f t="shared" si="6"/>
        <v>10</v>
      </c>
      <c r="I25" s="80"/>
      <c r="J25" s="80"/>
      <c r="K25" s="83"/>
      <c r="L25" s="131"/>
      <c r="M25" s="82" t="str">
        <f t="shared" si="4"/>
        <v>17.4.</v>
      </c>
      <c r="N25" s="80"/>
      <c r="O25" s="80"/>
      <c r="P25" s="80"/>
      <c r="Q25" s="83"/>
      <c r="R25" s="131"/>
      <c r="S25" s="84">
        <f t="shared" si="5"/>
        <v>0.90833333333333321</v>
      </c>
      <c r="T25" s="80"/>
      <c r="U25" s="80"/>
      <c r="V25" s="80"/>
      <c r="W25" s="83"/>
      <c r="X25" s="131"/>
      <c r="Y25" s="82" t="str">
        <f>$Y$17</f>
        <v>Fernseher (rechts)</v>
      </c>
      <c r="Z25" s="80"/>
      <c r="AA25" s="80"/>
      <c r="AB25" s="80"/>
      <c r="AC25" s="80"/>
      <c r="AD25" s="80"/>
      <c r="AE25" s="80"/>
      <c r="AF25" s="80"/>
      <c r="AG25" s="80"/>
      <c r="AH25" s="83"/>
      <c r="AI25" s="131"/>
      <c r="AJ25" s="129" t="str">
        <f>$BQ$8 &amp; " "</f>
        <v xml:space="preserve">Patrick </v>
      </c>
      <c r="AK25" s="129"/>
      <c r="AL25" s="129"/>
      <c r="AM25" s="129"/>
      <c r="AN25" s="129"/>
      <c r="AO25" s="129"/>
      <c r="AP25" s="129"/>
      <c r="AQ25" s="129"/>
      <c r="AR25" s="129"/>
      <c r="AS25" s="129"/>
      <c r="AT25" s="129"/>
      <c r="AU25" s="129"/>
      <c r="AV25" s="129"/>
      <c r="AW25" s="129"/>
      <c r="AX25" s="85"/>
      <c r="AY25" s="83" t="s">
        <v>2</v>
      </c>
      <c r="AZ25" s="130"/>
      <c r="BA25" s="82"/>
      <c r="BB25" s="77" t="str">
        <f>" " &amp; $AA$8</f>
        <v xml:space="preserve"> Schmiddi</v>
      </c>
      <c r="BC25" s="128"/>
      <c r="BD25" s="128"/>
      <c r="BE25" s="128"/>
      <c r="BF25" s="128"/>
      <c r="BG25" s="128"/>
      <c r="BH25" s="128"/>
      <c r="BI25" s="128"/>
      <c r="BJ25" s="128"/>
      <c r="BK25" s="128"/>
      <c r="BL25" s="128"/>
      <c r="BM25" s="128"/>
      <c r="BN25" s="128"/>
      <c r="BO25" s="128"/>
      <c r="BP25" s="128"/>
      <c r="BQ25" s="131"/>
      <c r="BR25" s="78">
        <v>2</v>
      </c>
      <c r="BS25" s="79"/>
      <c r="BT25" s="79"/>
      <c r="BU25" s="79"/>
      <c r="BV25" s="79"/>
      <c r="BW25" s="80" t="s">
        <v>2</v>
      </c>
      <c r="BX25" s="80"/>
      <c r="BY25" s="80"/>
      <c r="BZ25" s="79">
        <v>0</v>
      </c>
      <c r="CA25" s="79"/>
      <c r="CB25" s="79"/>
      <c r="CC25" s="79"/>
      <c r="CD25" s="81"/>
      <c r="CE25" s="65"/>
      <c r="CF25" s="28">
        <f t="shared" si="0"/>
        <v>1</v>
      </c>
      <c r="CG25" s="28">
        <f t="shared" si="1"/>
        <v>1</v>
      </c>
      <c r="CH25" s="28">
        <f t="shared" si="2"/>
        <v>0</v>
      </c>
      <c r="CI25" s="28">
        <f t="shared" si="3"/>
        <v>0</v>
      </c>
      <c r="CJ25" s="134"/>
    </row>
    <row r="26" spans="1:88" ht="7.5" customHeight="1" x14ac:dyDescent="0.3">
      <c r="A26" s="14"/>
      <c r="B26" s="61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65"/>
      <c r="CF26" s="28"/>
      <c r="CG26" s="28"/>
      <c r="CH26" s="28"/>
      <c r="CI26" s="28"/>
      <c r="CJ26" s="134"/>
    </row>
    <row r="27" spans="1:88" ht="11.25" customHeight="1" x14ac:dyDescent="0.3">
      <c r="A27" s="14"/>
      <c r="B27" s="61"/>
      <c r="C27" s="89" t="s">
        <v>10</v>
      </c>
      <c r="D27" s="90"/>
      <c r="E27" s="90"/>
      <c r="F27" s="91"/>
      <c r="G27" s="132"/>
      <c r="H27" s="82">
        <f>H25+1</f>
        <v>11</v>
      </c>
      <c r="I27" s="80"/>
      <c r="J27" s="80"/>
      <c r="K27" s="83"/>
      <c r="L27" s="131"/>
      <c r="M27" s="82" t="str">
        <f t="shared" ref="M27:M36" si="7">$M$16</f>
        <v>17.4.</v>
      </c>
      <c r="N27" s="80"/>
      <c r="O27" s="80"/>
      <c r="P27" s="80"/>
      <c r="Q27" s="83"/>
      <c r="R27" s="131"/>
      <c r="S27" s="84">
        <f>S24+$C$14</f>
        <v>0.91666666666666652</v>
      </c>
      <c r="T27" s="80"/>
      <c r="U27" s="80"/>
      <c r="V27" s="80"/>
      <c r="W27" s="83"/>
      <c r="X27" s="131"/>
      <c r="Y27" s="82" t="str">
        <f>$Y$17</f>
        <v>Fernseher (rechts)</v>
      </c>
      <c r="Z27" s="80"/>
      <c r="AA27" s="80"/>
      <c r="AB27" s="80"/>
      <c r="AC27" s="80"/>
      <c r="AD27" s="80"/>
      <c r="AE27" s="80"/>
      <c r="AF27" s="80"/>
      <c r="AG27" s="80"/>
      <c r="AH27" s="83"/>
      <c r="AI27" s="131"/>
      <c r="AJ27" s="129" t="str">
        <f>$AA$8 &amp; " "</f>
        <v xml:space="preserve">Schmiddi </v>
      </c>
      <c r="AK27" s="129"/>
      <c r="AL27" s="129"/>
      <c r="AM27" s="129"/>
      <c r="AN27" s="129"/>
      <c r="AO27" s="129"/>
      <c r="AP27" s="129"/>
      <c r="AQ27" s="129"/>
      <c r="AR27" s="129"/>
      <c r="AS27" s="129"/>
      <c r="AT27" s="129"/>
      <c r="AU27" s="129"/>
      <c r="AV27" s="129"/>
      <c r="AW27" s="129"/>
      <c r="AX27" s="85"/>
      <c r="AY27" s="83" t="s">
        <v>2</v>
      </c>
      <c r="AZ27" s="130"/>
      <c r="BA27" s="82"/>
      <c r="BB27" s="77" t="str">
        <f>" " &amp; $M$8</f>
        <v xml:space="preserve"> Ratze</v>
      </c>
      <c r="BC27" s="128"/>
      <c r="BD27" s="128"/>
      <c r="BE27" s="128"/>
      <c r="BF27" s="128"/>
      <c r="BG27" s="128"/>
      <c r="BH27" s="128"/>
      <c r="BI27" s="128"/>
      <c r="BJ27" s="128"/>
      <c r="BK27" s="128"/>
      <c r="BL27" s="128"/>
      <c r="BM27" s="128"/>
      <c r="BN27" s="128"/>
      <c r="BO27" s="128"/>
      <c r="BP27" s="128"/>
      <c r="BQ27" s="131"/>
      <c r="BR27" s="78">
        <v>1</v>
      </c>
      <c r="BS27" s="79"/>
      <c r="BT27" s="79"/>
      <c r="BU27" s="79"/>
      <c r="BV27" s="79"/>
      <c r="BW27" s="80" t="s">
        <v>2</v>
      </c>
      <c r="BX27" s="80"/>
      <c r="BY27" s="80"/>
      <c r="BZ27" s="79">
        <v>3</v>
      </c>
      <c r="CA27" s="79"/>
      <c r="CB27" s="79"/>
      <c r="CC27" s="79"/>
      <c r="CD27" s="81"/>
      <c r="CE27" s="65"/>
      <c r="CF27" s="28">
        <f t="shared" ref="CF27:CF36" si="8">IF(AND(ISNUMBER(BR27),ISNUMBER(BZ27)),1,0)</f>
        <v>1</v>
      </c>
      <c r="CG27" s="28">
        <f t="shared" ref="CG27:CG36" si="9">IF(OR(ISBLANK(BR27),ISBLANK(BZ27)),0,IF(BR27&gt;BZ27,1,0))</f>
        <v>0</v>
      </c>
      <c r="CH27" s="28">
        <f t="shared" ref="CH27:CH36" si="10">IF(OR(ISBLANK(BR27),ISBLANK(BZ27)),0,IF(BR27=BZ27,1,0))</f>
        <v>0</v>
      </c>
      <c r="CI27" s="28">
        <f t="shared" ref="CI27:CI36" si="11">IF(OR(ISBLANK(BR27),ISBLANK(BZ27)),0,IF(BR27&lt;BZ27,1,0))</f>
        <v>1</v>
      </c>
      <c r="CJ27" s="134"/>
    </row>
    <row r="28" spans="1:88" ht="11.25" customHeight="1" x14ac:dyDescent="0.3">
      <c r="A28" s="14"/>
      <c r="B28" s="61"/>
      <c r="C28" s="92"/>
      <c r="D28" s="93"/>
      <c r="E28" s="93"/>
      <c r="F28" s="94"/>
      <c r="G28" s="132"/>
      <c r="H28" s="82">
        <f>H27+1</f>
        <v>12</v>
      </c>
      <c r="I28" s="80"/>
      <c r="J28" s="80"/>
      <c r="K28" s="83"/>
      <c r="L28" s="131"/>
      <c r="M28" s="82" t="str">
        <f t="shared" si="7"/>
        <v>17.4.</v>
      </c>
      <c r="N28" s="80"/>
      <c r="O28" s="80"/>
      <c r="P28" s="80"/>
      <c r="Q28" s="83"/>
      <c r="R28" s="131"/>
      <c r="S28" s="84">
        <f>S25+$C$14</f>
        <v>0.91666666666666652</v>
      </c>
      <c r="T28" s="80"/>
      <c r="U28" s="80"/>
      <c r="V28" s="80"/>
      <c r="W28" s="83"/>
      <c r="X28" s="131"/>
      <c r="Y28" s="82" t="str">
        <f>$Y$16</f>
        <v>Fernseher (links)</v>
      </c>
      <c r="Z28" s="80"/>
      <c r="AA28" s="80"/>
      <c r="AB28" s="80"/>
      <c r="AC28" s="80"/>
      <c r="AD28" s="80"/>
      <c r="AE28" s="80"/>
      <c r="AF28" s="80"/>
      <c r="AG28" s="80"/>
      <c r="AH28" s="83"/>
      <c r="AI28" s="131"/>
      <c r="AJ28" s="129" t="str">
        <f>$BC$8 &amp; " "</f>
        <v xml:space="preserve">Jule </v>
      </c>
      <c r="AK28" s="129"/>
      <c r="AL28" s="129"/>
      <c r="AM28" s="129"/>
      <c r="AN28" s="129"/>
      <c r="AO28" s="129"/>
      <c r="AP28" s="129"/>
      <c r="AQ28" s="129"/>
      <c r="AR28" s="129"/>
      <c r="AS28" s="129"/>
      <c r="AT28" s="129"/>
      <c r="AU28" s="129"/>
      <c r="AV28" s="129"/>
      <c r="AW28" s="129"/>
      <c r="AX28" s="85"/>
      <c r="AY28" s="83" t="s">
        <v>2</v>
      </c>
      <c r="AZ28" s="130"/>
      <c r="BA28" s="82"/>
      <c r="BB28" s="77" t="str">
        <f>" " &amp; $AO$8</f>
        <v xml:space="preserve"> Christoph</v>
      </c>
      <c r="BC28" s="128"/>
      <c r="BD28" s="128"/>
      <c r="BE28" s="128"/>
      <c r="BF28" s="128"/>
      <c r="BG28" s="128"/>
      <c r="BH28" s="128"/>
      <c r="BI28" s="128"/>
      <c r="BJ28" s="128"/>
      <c r="BK28" s="128"/>
      <c r="BL28" s="128"/>
      <c r="BM28" s="128"/>
      <c r="BN28" s="128"/>
      <c r="BO28" s="128"/>
      <c r="BP28" s="128"/>
      <c r="BQ28" s="131"/>
      <c r="BR28" s="78">
        <v>1</v>
      </c>
      <c r="BS28" s="79"/>
      <c r="BT28" s="79"/>
      <c r="BU28" s="79"/>
      <c r="BV28" s="79"/>
      <c r="BW28" s="80" t="s">
        <v>2</v>
      </c>
      <c r="BX28" s="80"/>
      <c r="BY28" s="80"/>
      <c r="BZ28" s="79">
        <v>1</v>
      </c>
      <c r="CA28" s="79"/>
      <c r="CB28" s="79"/>
      <c r="CC28" s="79"/>
      <c r="CD28" s="81"/>
      <c r="CE28" s="65"/>
      <c r="CF28" s="28">
        <f t="shared" si="8"/>
        <v>1</v>
      </c>
      <c r="CG28" s="28">
        <f t="shared" si="9"/>
        <v>0</v>
      </c>
      <c r="CH28" s="28">
        <f t="shared" si="10"/>
        <v>1</v>
      </c>
      <c r="CI28" s="28">
        <f t="shared" si="11"/>
        <v>0</v>
      </c>
      <c r="CJ28" s="134"/>
    </row>
    <row r="29" spans="1:88" ht="11.25" customHeight="1" x14ac:dyDescent="0.3">
      <c r="A29" s="14"/>
      <c r="B29" s="61"/>
      <c r="C29" s="92"/>
      <c r="D29" s="93"/>
      <c r="E29" s="93"/>
      <c r="F29" s="94"/>
      <c r="G29" s="132"/>
      <c r="H29" s="82">
        <f t="shared" ref="H29:H36" si="12">H28+1</f>
        <v>13</v>
      </c>
      <c r="I29" s="80"/>
      <c r="J29" s="80"/>
      <c r="K29" s="83"/>
      <c r="L29" s="131"/>
      <c r="M29" s="82" t="str">
        <f t="shared" si="7"/>
        <v>17.4.</v>
      </c>
      <c r="N29" s="80"/>
      <c r="O29" s="80"/>
      <c r="P29" s="80"/>
      <c r="Q29" s="83"/>
      <c r="R29" s="131"/>
      <c r="S29" s="84">
        <f t="shared" ref="S29:S36" si="13">S27+$C$14</f>
        <v>0.92499999999999982</v>
      </c>
      <c r="T29" s="80"/>
      <c r="U29" s="80"/>
      <c r="V29" s="80"/>
      <c r="W29" s="83"/>
      <c r="X29" s="131"/>
      <c r="Y29" s="82" t="str">
        <f>$Y$17</f>
        <v>Fernseher (rechts)</v>
      </c>
      <c r="Z29" s="80"/>
      <c r="AA29" s="80"/>
      <c r="AB29" s="80"/>
      <c r="AC29" s="80"/>
      <c r="AD29" s="80"/>
      <c r="AE29" s="80"/>
      <c r="AF29" s="80"/>
      <c r="AG29" s="80"/>
      <c r="AH29" s="83"/>
      <c r="AI29" s="131"/>
      <c r="AJ29" s="129" t="str">
        <f>$M$8 &amp; " "</f>
        <v xml:space="preserve">Ratze </v>
      </c>
      <c r="AK29" s="129"/>
      <c r="AL29" s="129"/>
      <c r="AM29" s="129"/>
      <c r="AN29" s="129"/>
      <c r="AO29" s="129"/>
      <c r="AP29" s="129"/>
      <c r="AQ29" s="129"/>
      <c r="AR29" s="129"/>
      <c r="AS29" s="129"/>
      <c r="AT29" s="129"/>
      <c r="AU29" s="129"/>
      <c r="AV29" s="129"/>
      <c r="AW29" s="129"/>
      <c r="AX29" s="85"/>
      <c r="AY29" s="83" t="s">
        <v>2</v>
      </c>
      <c r="AZ29" s="130"/>
      <c r="BA29" s="82"/>
      <c r="BB29" s="77" t="str">
        <f>" " &amp; $BQ$8</f>
        <v xml:space="preserve"> Patrick</v>
      </c>
      <c r="BC29" s="128"/>
      <c r="BD29" s="128"/>
      <c r="BE29" s="128"/>
      <c r="BF29" s="128"/>
      <c r="BG29" s="128"/>
      <c r="BH29" s="128"/>
      <c r="BI29" s="128"/>
      <c r="BJ29" s="128"/>
      <c r="BK29" s="128"/>
      <c r="BL29" s="128"/>
      <c r="BM29" s="128"/>
      <c r="BN29" s="128"/>
      <c r="BO29" s="128"/>
      <c r="BP29" s="128"/>
      <c r="BQ29" s="131"/>
      <c r="BR29" s="78">
        <v>1</v>
      </c>
      <c r="BS29" s="79"/>
      <c r="BT29" s="79"/>
      <c r="BU29" s="79"/>
      <c r="BV29" s="79"/>
      <c r="BW29" s="80" t="s">
        <v>2</v>
      </c>
      <c r="BX29" s="80"/>
      <c r="BY29" s="80"/>
      <c r="BZ29" s="79">
        <v>0</v>
      </c>
      <c r="CA29" s="79"/>
      <c r="CB29" s="79"/>
      <c r="CC29" s="79"/>
      <c r="CD29" s="81"/>
      <c r="CE29" s="65"/>
      <c r="CF29" s="28">
        <f t="shared" si="8"/>
        <v>1</v>
      </c>
      <c r="CG29" s="28">
        <f t="shared" si="9"/>
        <v>1</v>
      </c>
      <c r="CH29" s="28">
        <f t="shared" si="10"/>
        <v>0</v>
      </c>
      <c r="CI29" s="28">
        <f t="shared" si="11"/>
        <v>0</v>
      </c>
      <c r="CJ29" s="134"/>
    </row>
    <row r="30" spans="1:88" ht="11.25" customHeight="1" x14ac:dyDescent="0.3">
      <c r="A30" s="14"/>
      <c r="B30" s="61"/>
      <c r="C30" s="92"/>
      <c r="D30" s="93"/>
      <c r="E30" s="93"/>
      <c r="F30" s="94"/>
      <c r="G30" s="132"/>
      <c r="H30" s="82">
        <f t="shared" si="12"/>
        <v>14</v>
      </c>
      <c r="I30" s="80"/>
      <c r="J30" s="80"/>
      <c r="K30" s="83"/>
      <c r="L30" s="131"/>
      <c r="M30" s="82" t="str">
        <f t="shared" si="7"/>
        <v>17.4.</v>
      </c>
      <c r="N30" s="80"/>
      <c r="O30" s="80"/>
      <c r="P30" s="80"/>
      <c r="Q30" s="83"/>
      <c r="R30" s="131"/>
      <c r="S30" s="84">
        <f t="shared" si="13"/>
        <v>0.92499999999999982</v>
      </c>
      <c r="T30" s="80"/>
      <c r="U30" s="80"/>
      <c r="V30" s="80"/>
      <c r="W30" s="83"/>
      <c r="X30" s="131"/>
      <c r="Y30" s="82" t="str">
        <f>$Y$16</f>
        <v>Fernseher (links)</v>
      </c>
      <c r="Z30" s="80"/>
      <c r="AA30" s="80"/>
      <c r="AB30" s="80"/>
      <c r="AC30" s="80"/>
      <c r="AD30" s="80"/>
      <c r="AE30" s="80"/>
      <c r="AF30" s="80"/>
      <c r="AG30" s="80"/>
      <c r="AH30" s="83"/>
      <c r="AI30" s="131"/>
      <c r="AJ30" s="129" t="str">
        <f>$AO$8 &amp; " "</f>
        <v xml:space="preserve">Christoph </v>
      </c>
      <c r="AK30" s="129"/>
      <c r="AL30" s="129"/>
      <c r="AM30" s="129"/>
      <c r="AN30" s="129"/>
      <c r="AO30" s="129"/>
      <c r="AP30" s="129"/>
      <c r="AQ30" s="129"/>
      <c r="AR30" s="129"/>
      <c r="AS30" s="129"/>
      <c r="AT30" s="129"/>
      <c r="AU30" s="129"/>
      <c r="AV30" s="129"/>
      <c r="AW30" s="129"/>
      <c r="AX30" s="85"/>
      <c r="AY30" s="83" t="s">
        <v>2</v>
      </c>
      <c r="AZ30" s="130"/>
      <c r="BA30" s="82"/>
      <c r="BB30" s="77" t="str">
        <f>" " &amp; $AA$8</f>
        <v xml:space="preserve"> Schmiddi</v>
      </c>
      <c r="BC30" s="128"/>
      <c r="BD30" s="128"/>
      <c r="BE30" s="128"/>
      <c r="BF30" s="128"/>
      <c r="BG30" s="128"/>
      <c r="BH30" s="128"/>
      <c r="BI30" s="128"/>
      <c r="BJ30" s="128"/>
      <c r="BK30" s="128"/>
      <c r="BL30" s="128"/>
      <c r="BM30" s="128"/>
      <c r="BN30" s="128"/>
      <c r="BO30" s="128"/>
      <c r="BP30" s="128"/>
      <c r="BQ30" s="131"/>
      <c r="BR30" s="78">
        <v>4</v>
      </c>
      <c r="BS30" s="79"/>
      <c r="BT30" s="79"/>
      <c r="BU30" s="79"/>
      <c r="BV30" s="79"/>
      <c r="BW30" s="80" t="s">
        <v>2</v>
      </c>
      <c r="BX30" s="80"/>
      <c r="BY30" s="80"/>
      <c r="BZ30" s="79">
        <v>1</v>
      </c>
      <c r="CA30" s="79"/>
      <c r="CB30" s="79"/>
      <c r="CC30" s="79"/>
      <c r="CD30" s="81"/>
      <c r="CE30" s="65"/>
      <c r="CF30" s="28">
        <f t="shared" si="8"/>
        <v>1</v>
      </c>
      <c r="CG30" s="28">
        <f t="shared" si="9"/>
        <v>1</v>
      </c>
      <c r="CH30" s="28">
        <f t="shared" si="10"/>
        <v>0</v>
      </c>
      <c r="CI30" s="28">
        <f t="shared" si="11"/>
        <v>0</v>
      </c>
      <c r="CJ30" s="134"/>
    </row>
    <row r="31" spans="1:88" ht="11.25" customHeight="1" x14ac:dyDescent="0.3">
      <c r="A31" s="14"/>
      <c r="B31" s="61"/>
      <c r="C31" s="92"/>
      <c r="D31" s="93"/>
      <c r="E31" s="93"/>
      <c r="F31" s="94"/>
      <c r="G31" s="132"/>
      <c r="H31" s="82">
        <f t="shared" si="12"/>
        <v>15</v>
      </c>
      <c r="I31" s="80"/>
      <c r="J31" s="80"/>
      <c r="K31" s="83"/>
      <c r="L31" s="131"/>
      <c r="M31" s="82" t="str">
        <f t="shared" si="7"/>
        <v>17.4.</v>
      </c>
      <c r="N31" s="80"/>
      <c r="O31" s="80"/>
      <c r="P31" s="80"/>
      <c r="Q31" s="83"/>
      <c r="R31" s="131"/>
      <c r="S31" s="84">
        <f t="shared" si="13"/>
        <v>0.93333333333333313</v>
      </c>
      <c r="T31" s="80"/>
      <c r="U31" s="80"/>
      <c r="V31" s="80"/>
      <c r="W31" s="83"/>
      <c r="X31" s="131"/>
      <c r="Y31" s="82" t="str">
        <f>$Y$17</f>
        <v>Fernseher (rechts)</v>
      </c>
      <c r="Z31" s="80"/>
      <c r="AA31" s="80"/>
      <c r="AB31" s="80"/>
      <c r="AC31" s="80"/>
      <c r="AD31" s="80"/>
      <c r="AE31" s="80"/>
      <c r="AF31" s="80"/>
      <c r="AG31" s="80"/>
      <c r="AH31" s="83"/>
      <c r="AI31" s="131"/>
      <c r="AJ31" s="129" t="str">
        <f>$BQ$8 &amp; " "</f>
        <v xml:space="preserve">Patrick </v>
      </c>
      <c r="AK31" s="129"/>
      <c r="AL31" s="129"/>
      <c r="AM31" s="129"/>
      <c r="AN31" s="129"/>
      <c r="AO31" s="129"/>
      <c r="AP31" s="129"/>
      <c r="AQ31" s="129"/>
      <c r="AR31" s="129"/>
      <c r="AS31" s="129"/>
      <c r="AT31" s="129"/>
      <c r="AU31" s="129"/>
      <c r="AV31" s="129"/>
      <c r="AW31" s="129"/>
      <c r="AX31" s="85"/>
      <c r="AY31" s="83" t="s">
        <v>2</v>
      </c>
      <c r="AZ31" s="130"/>
      <c r="BA31" s="82"/>
      <c r="BB31" s="77" t="str">
        <f>" " &amp; $BC$8</f>
        <v xml:space="preserve"> Jule</v>
      </c>
      <c r="BC31" s="128"/>
      <c r="BD31" s="128"/>
      <c r="BE31" s="128"/>
      <c r="BF31" s="128"/>
      <c r="BG31" s="128"/>
      <c r="BH31" s="128"/>
      <c r="BI31" s="128"/>
      <c r="BJ31" s="128"/>
      <c r="BK31" s="128"/>
      <c r="BL31" s="128"/>
      <c r="BM31" s="128"/>
      <c r="BN31" s="128"/>
      <c r="BO31" s="128"/>
      <c r="BP31" s="128"/>
      <c r="BQ31" s="131"/>
      <c r="BR31" s="78">
        <v>1</v>
      </c>
      <c r="BS31" s="79"/>
      <c r="BT31" s="79"/>
      <c r="BU31" s="79"/>
      <c r="BV31" s="79"/>
      <c r="BW31" s="80" t="s">
        <v>2</v>
      </c>
      <c r="BX31" s="80"/>
      <c r="BY31" s="80"/>
      <c r="BZ31" s="79">
        <v>3</v>
      </c>
      <c r="CA31" s="79"/>
      <c r="CB31" s="79"/>
      <c r="CC31" s="79"/>
      <c r="CD31" s="81"/>
      <c r="CE31" s="65"/>
      <c r="CF31" s="28">
        <f t="shared" si="8"/>
        <v>1</v>
      </c>
      <c r="CG31" s="28">
        <f t="shared" si="9"/>
        <v>0</v>
      </c>
      <c r="CH31" s="28">
        <f t="shared" si="10"/>
        <v>0</v>
      </c>
      <c r="CI31" s="28">
        <f t="shared" si="11"/>
        <v>1</v>
      </c>
      <c r="CJ31" s="134"/>
    </row>
    <row r="32" spans="1:88" ht="11.25" customHeight="1" x14ac:dyDescent="0.3">
      <c r="A32" s="14"/>
      <c r="B32" s="61"/>
      <c r="C32" s="92"/>
      <c r="D32" s="93"/>
      <c r="E32" s="93"/>
      <c r="F32" s="94"/>
      <c r="G32" s="132"/>
      <c r="H32" s="82">
        <f t="shared" si="12"/>
        <v>16</v>
      </c>
      <c r="I32" s="80"/>
      <c r="J32" s="80"/>
      <c r="K32" s="83"/>
      <c r="L32" s="131"/>
      <c r="M32" s="82" t="str">
        <f t="shared" si="7"/>
        <v>17.4.</v>
      </c>
      <c r="N32" s="80"/>
      <c r="O32" s="80"/>
      <c r="P32" s="80"/>
      <c r="Q32" s="83"/>
      <c r="R32" s="131"/>
      <c r="S32" s="84">
        <f t="shared" si="13"/>
        <v>0.93333333333333313</v>
      </c>
      <c r="T32" s="80"/>
      <c r="U32" s="80"/>
      <c r="V32" s="80"/>
      <c r="W32" s="83"/>
      <c r="X32" s="131"/>
      <c r="Y32" s="82" t="str">
        <f>$Y$16</f>
        <v>Fernseher (links)</v>
      </c>
      <c r="Z32" s="80"/>
      <c r="AA32" s="80"/>
      <c r="AB32" s="80"/>
      <c r="AC32" s="80"/>
      <c r="AD32" s="80"/>
      <c r="AE32" s="80"/>
      <c r="AF32" s="80"/>
      <c r="AG32" s="80"/>
      <c r="AH32" s="83"/>
      <c r="AI32" s="131"/>
      <c r="AJ32" s="129" t="str">
        <f>$AO$8 &amp; " "</f>
        <v xml:space="preserve">Christoph </v>
      </c>
      <c r="AK32" s="129"/>
      <c r="AL32" s="129"/>
      <c r="AM32" s="129"/>
      <c r="AN32" s="129"/>
      <c r="AO32" s="129"/>
      <c r="AP32" s="129"/>
      <c r="AQ32" s="129"/>
      <c r="AR32" s="129"/>
      <c r="AS32" s="129"/>
      <c r="AT32" s="129"/>
      <c r="AU32" s="129"/>
      <c r="AV32" s="129"/>
      <c r="AW32" s="129"/>
      <c r="AX32" s="85"/>
      <c r="AY32" s="83" t="s">
        <v>2</v>
      </c>
      <c r="AZ32" s="130"/>
      <c r="BA32" s="82"/>
      <c r="BB32" s="77" t="str">
        <f>" " &amp; $M$8</f>
        <v xml:space="preserve"> Ratze</v>
      </c>
      <c r="BC32" s="128"/>
      <c r="BD32" s="128"/>
      <c r="BE32" s="128"/>
      <c r="BF32" s="128"/>
      <c r="BG32" s="128"/>
      <c r="BH32" s="128"/>
      <c r="BI32" s="128"/>
      <c r="BJ32" s="128"/>
      <c r="BK32" s="128"/>
      <c r="BL32" s="128"/>
      <c r="BM32" s="128"/>
      <c r="BN32" s="128"/>
      <c r="BO32" s="128"/>
      <c r="BP32" s="128"/>
      <c r="BQ32" s="131"/>
      <c r="BR32" s="78">
        <v>1</v>
      </c>
      <c r="BS32" s="79"/>
      <c r="BT32" s="79"/>
      <c r="BU32" s="79"/>
      <c r="BV32" s="79"/>
      <c r="BW32" s="80" t="s">
        <v>2</v>
      </c>
      <c r="BX32" s="80"/>
      <c r="BY32" s="80"/>
      <c r="BZ32" s="79">
        <v>1</v>
      </c>
      <c r="CA32" s="79"/>
      <c r="CB32" s="79"/>
      <c r="CC32" s="79"/>
      <c r="CD32" s="81"/>
      <c r="CE32" s="65"/>
      <c r="CF32" s="28">
        <f t="shared" si="8"/>
        <v>1</v>
      </c>
      <c r="CG32" s="28">
        <f t="shared" si="9"/>
        <v>0</v>
      </c>
      <c r="CH32" s="28">
        <f t="shared" si="10"/>
        <v>1</v>
      </c>
      <c r="CI32" s="28">
        <f t="shared" si="11"/>
        <v>0</v>
      </c>
      <c r="CJ32" s="134"/>
    </row>
    <row r="33" spans="1:88" ht="11.25" customHeight="1" x14ac:dyDescent="0.3">
      <c r="A33" s="14"/>
      <c r="B33" s="61"/>
      <c r="C33" s="92"/>
      <c r="D33" s="93"/>
      <c r="E33" s="93"/>
      <c r="F33" s="94"/>
      <c r="G33" s="132"/>
      <c r="H33" s="82">
        <f t="shared" si="12"/>
        <v>17</v>
      </c>
      <c r="I33" s="80"/>
      <c r="J33" s="80"/>
      <c r="K33" s="83"/>
      <c r="L33" s="131"/>
      <c r="M33" s="82" t="str">
        <f t="shared" si="7"/>
        <v>17.4.</v>
      </c>
      <c r="N33" s="80"/>
      <c r="O33" s="80"/>
      <c r="P33" s="80"/>
      <c r="Q33" s="83"/>
      <c r="R33" s="131"/>
      <c r="S33" s="84">
        <f t="shared" si="13"/>
        <v>0.94166666666666643</v>
      </c>
      <c r="T33" s="80"/>
      <c r="U33" s="80"/>
      <c r="V33" s="80"/>
      <c r="W33" s="83"/>
      <c r="X33" s="131"/>
      <c r="Y33" s="82" t="str">
        <f>$Y$17</f>
        <v>Fernseher (rechts)</v>
      </c>
      <c r="Z33" s="80"/>
      <c r="AA33" s="80"/>
      <c r="AB33" s="80"/>
      <c r="AC33" s="80"/>
      <c r="AD33" s="80"/>
      <c r="AE33" s="80"/>
      <c r="AF33" s="80"/>
      <c r="AG33" s="80"/>
      <c r="AH33" s="83"/>
      <c r="AI33" s="131"/>
      <c r="AJ33" s="129" t="str">
        <f>$BC$8 &amp; " "</f>
        <v xml:space="preserve">Jule </v>
      </c>
      <c r="AK33" s="129"/>
      <c r="AL33" s="129"/>
      <c r="AM33" s="129"/>
      <c r="AN33" s="129"/>
      <c r="AO33" s="129"/>
      <c r="AP33" s="129"/>
      <c r="AQ33" s="129"/>
      <c r="AR33" s="129"/>
      <c r="AS33" s="129"/>
      <c r="AT33" s="129"/>
      <c r="AU33" s="129"/>
      <c r="AV33" s="129"/>
      <c r="AW33" s="129"/>
      <c r="AX33" s="85"/>
      <c r="AY33" s="83" t="s">
        <v>2</v>
      </c>
      <c r="AZ33" s="130"/>
      <c r="BA33" s="82"/>
      <c r="BB33" s="77" t="str">
        <f>" " &amp; $AA$8</f>
        <v xml:space="preserve"> Schmiddi</v>
      </c>
      <c r="BC33" s="128"/>
      <c r="BD33" s="128"/>
      <c r="BE33" s="128"/>
      <c r="BF33" s="128"/>
      <c r="BG33" s="128"/>
      <c r="BH33" s="128"/>
      <c r="BI33" s="128"/>
      <c r="BJ33" s="128"/>
      <c r="BK33" s="128"/>
      <c r="BL33" s="128"/>
      <c r="BM33" s="128"/>
      <c r="BN33" s="128"/>
      <c r="BO33" s="128"/>
      <c r="BP33" s="128"/>
      <c r="BQ33" s="131"/>
      <c r="BR33" s="78">
        <v>2</v>
      </c>
      <c r="BS33" s="79"/>
      <c r="BT33" s="79"/>
      <c r="BU33" s="79"/>
      <c r="BV33" s="79"/>
      <c r="BW33" s="80" t="s">
        <v>2</v>
      </c>
      <c r="BX33" s="80"/>
      <c r="BY33" s="80"/>
      <c r="BZ33" s="79">
        <v>0</v>
      </c>
      <c r="CA33" s="79"/>
      <c r="CB33" s="79"/>
      <c r="CC33" s="79"/>
      <c r="CD33" s="81"/>
      <c r="CE33" s="65"/>
      <c r="CF33" s="28">
        <f t="shared" si="8"/>
        <v>1</v>
      </c>
      <c r="CG33" s="28">
        <f t="shared" si="9"/>
        <v>1</v>
      </c>
      <c r="CH33" s="28">
        <f t="shared" si="10"/>
        <v>0</v>
      </c>
      <c r="CI33" s="28">
        <f t="shared" si="11"/>
        <v>0</v>
      </c>
      <c r="CJ33" s="134"/>
    </row>
    <row r="34" spans="1:88" ht="11.25" customHeight="1" x14ac:dyDescent="0.3">
      <c r="A34" s="14"/>
      <c r="B34" s="61"/>
      <c r="C34" s="92"/>
      <c r="D34" s="93"/>
      <c r="E34" s="93"/>
      <c r="F34" s="94"/>
      <c r="G34" s="132"/>
      <c r="H34" s="82">
        <f t="shared" si="12"/>
        <v>18</v>
      </c>
      <c r="I34" s="80"/>
      <c r="J34" s="80"/>
      <c r="K34" s="83"/>
      <c r="L34" s="131"/>
      <c r="M34" s="82" t="str">
        <f t="shared" si="7"/>
        <v>17.4.</v>
      </c>
      <c r="N34" s="80"/>
      <c r="O34" s="80"/>
      <c r="P34" s="80"/>
      <c r="Q34" s="83"/>
      <c r="R34" s="131"/>
      <c r="S34" s="84">
        <f t="shared" si="13"/>
        <v>0.94166666666666643</v>
      </c>
      <c r="T34" s="80"/>
      <c r="U34" s="80"/>
      <c r="V34" s="80"/>
      <c r="W34" s="83"/>
      <c r="X34" s="131"/>
      <c r="Y34" s="82" t="str">
        <f>$Y$16</f>
        <v>Fernseher (links)</v>
      </c>
      <c r="Z34" s="80"/>
      <c r="AA34" s="80"/>
      <c r="AB34" s="80"/>
      <c r="AC34" s="80"/>
      <c r="AD34" s="80"/>
      <c r="AE34" s="80"/>
      <c r="AF34" s="80"/>
      <c r="AG34" s="80"/>
      <c r="AH34" s="83"/>
      <c r="AI34" s="131"/>
      <c r="AJ34" s="129" t="str">
        <f>$BQ$8 &amp; " "</f>
        <v xml:space="preserve">Patrick </v>
      </c>
      <c r="AK34" s="129"/>
      <c r="AL34" s="129"/>
      <c r="AM34" s="129"/>
      <c r="AN34" s="129"/>
      <c r="AO34" s="129"/>
      <c r="AP34" s="129"/>
      <c r="AQ34" s="129"/>
      <c r="AR34" s="129"/>
      <c r="AS34" s="129"/>
      <c r="AT34" s="129"/>
      <c r="AU34" s="129"/>
      <c r="AV34" s="129"/>
      <c r="AW34" s="129"/>
      <c r="AX34" s="85"/>
      <c r="AY34" s="83" t="s">
        <v>2</v>
      </c>
      <c r="AZ34" s="130"/>
      <c r="BA34" s="82"/>
      <c r="BB34" s="77" t="str">
        <f>" " &amp; $AO$8</f>
        <v xml:space="preserve"> Christoph</v>
      </c>
      <c r="BC34" s="128"/>
      <c r="BD34" s="128"/>
      <c r="BE34" s="128"/>
      <c r="BF34" s="128"/>
      <c r="BG34" s="128"/>
      <c r="BH34" s="128"/>
      <c r="BI34" s="128"/>
      <c r="BJ34" s="128"/>
      <c r="BK34" s="128"/>
      <c r="BL34" s="128"/>
      <c r="BM34" s="128"/>
      <c r="BN34" s="128"/>
      <c r="BO34" s="128"/>
      <c r="BP34" s="128"/>
      <c r="BQ34" s="131"/>
      <c r="BR34" s="78">
        <v>1</v>
      </c>
      <c r="BS34" s="79"/>
      <c r="BT34" s="79"/>
      <c r="BU34" s="79"/>
      <c r="BV34" s="79"/>
      <c r="BW34" s="80" t="s">
        <v>2</v>
      </c>
      <c r="BX34" s="80"/>
      <c r="BY34" s="80"/>
      <c r="BZ34" s="79">
        <v>1</v>
      </c>
      <c r="CA34" s="79"/>
      <c r="CB34" s="79"/>
      <c r="CC34" s="79"/>
      <c r="CD34" s="81"/>
      <c r="CE34" s="65"/>
      <c r="CF34" s="28">
        <f t="shared" si="8"/>
        <v>1</v>
      </c>
      <c r="CG34" s="28">
        <f t="shared" si="9"/>
        <v>0</v>
      </c>
      <c r="CH34" s="28">
        <f t="shared" si="10"/>
        <v>1</v>
      </c>
      <c r="CI34" s="28">
        <f t="shared" si="11"/>
        <v>0</v>
      </c>
      <c r="CJ34" s="134"/>
    </row>
    <row r="35" spans="1:88" ht="11.25" customHeight="1" x14ac:dyDescent="0.3">
      <c r="A35" s="14"/>
      <c r="B35" s="61"/>
      <c r="C35" s="92"/>
      <c r="D35" s="93"/>
      <c r="E35" s="93"/>
      <c r="F35" s="94"/>
      <c r="G35" s="132"/>
      <c r="H35" s="82">
        <f t="shared" si="12"/>
        <v>19</v>
      </c>
      <c r="I35" s="80"/>
      <c r="J35" s="80"/>
      <c r="K35" s="83"/>
      <c r="L35" s="131"/>
      <c r="M35" s="82" t="str">
        <f t="shared" si="7"/>
        <v>17.4.</v>
      </c>
      <c r="N35" s="80"/>
      <c r="O35" s="80"/>
      <c r="P35" s="80"/>
      <c r="Q35" s="83"/>
      <c r="R35" s="131"/>
      <c r="S35" s="84">
        <f t="shared" si="13"/>
        <v>0.94999999999999973</v>
      </c>
      <c r="T35" s="80"/>
      <c r="U35" s="80"/>
      <c r="V35" s="80"/>
      <c r="W35" s="83"/>
      <c r="X35" s="131"/>
      <c r="Y35" s="82" t="str">
        <f>$Y$17</f>
        <v>Fernseher (rechts)</v>
      </c>
      <c r="Z35" s="80"/>
      <c r="AA35" s="80"/>
      <c r="AB35" s="80"/>
      <c r="AC35" s="80"/>
      <c r="AD35" s="80"/>
      <c r="AE35" s="80"/>
      <c r="AF35" s="80"/>
      <c r="AG35" s="80"/>
      <c r="AH35" s="83"/>
      <c r="AI35" s="131"/>
      <c r="AJ35" s="129" t="str">
        <f>$M$8 &amp; " "</f>
        <v xml:space="preserve">Ratze </v>
      </c>
      <c r="AK35" s="129"/>
      <c r="AL35" s="129"/>
      <c r="AM35" s="129"/>
      <c r="AN35" s="129"/>
      <c r="AO35" s="129"/>
      <c r="AP35" s="129"/>
      <c r="AQ35" s="129"/>
      <c r="AR35" s="129"/>
      <c r="AS35" s="129"/>
      <c r="AT35" s="129"/>
      <c r="AU35" s="129"/>
      <c r="AV35" s="129"/>
      <c r="AW35" s="129"/>
      <c r="AX35" s="85"/>
      <c r="AY35" s="83" t="s">
        <v>2</v>
      </c>
      <c r="AZ35" s="130"/>
      <c r="BA35" s="82"/>
      <c r="BB35" s="77" t="str">
        <f>" " &amp; $BC$8</f>
        <v xml:space="preserve"> Jule</v>
      </c>
      <c r="BC35" s="128"/>
      <c r="BD35" s="128"/>
      <c r="BE35" s="128"/>
      <c r="BF35" s="128"/>
      <c r="BG35" s="128"/>
      <c r="BH35" s="128"/>
      <c r="BI35" s="128"/>
      <c r="BJ35" s="128"/>
      <c r="BK35" s="128"/>
      <c r="BL35" s="128"/>
      <c r="BM35" s="128"/>
      <c r="BN35" s="128"/>
      <c r="BO35" s="128"/>
      <c r="BP35" s="128"/>
      <c r="BQ35" s="131"/>
      <c r="BR35" s="78">
        <v>3</v>
      </c>
      <c r="BS35" s="79"/>
      <c r="BT35" s="79"/>
      <c r="BU35" s="79"/>
      <c r="BV35" s="79"/>
      <c r="BW35" s="80" t="s">
        <v>2</v>
      </c>
      <c r="BX35" s="80"/>
      <c r="BY35" s="80"/>
      <c r="BZ35" s="79">
        <v>0</v>
      </c>
      <c r="CA35" s="79"/>
      <c r="CB35" s="79"/>
      <c r="CC35" s="79"/>
      <c r="CD35" s="81"/>
      <c r="CE35" s="65"/>
      <c r="CF35" s="28">
        <f t="shared" si="8"/>
        <v>1</v>
      </c>
      <c r="CG35" s="28">
        <f t="shared" si="9"/>
        <v>1</v>
      </c>
      <c r="CH35" s="28">
        <f t="shared" si="10"/>
        <v>0</v>
      </c>
      <c r="CI35" s="28">
        <f t="shared" si="11"/>
        <v>0</v>
      </c>
      <c r="CJ35" s="134"/>
    </row>
    <row r="36" spans="1:88" ht="11.25" customHeight="1" x14ac:dyDescent="0.3">
      <c r="A36" s="14"/>
      <c r="B36" s="61"/>
      <c r="C36" s="95"/>
      <c r="D36" s="96"/>
      <c r="E36" s="96"/>
      <c r="F36" s="97"/>
      <c r="G36" s="132"/>
      <c r="H36" s="82">
        <f t="shared" si="12"/>
        <v>20</v>
      </c>
      <c r="I36" s="80"/>
      <c r="J36" s="80"/>
      <c r="K36" s="83"/>
      <c r="L36" s="131"/>
      <c r="M36" s="82" t="str">
        <f t="shared" si="7"/>
        <v>17.4.</v>
      </c>
      <c r="N36" s="80"/>
      <c r="O36" s="80"/>
      <c r="P36" s="80"/>
      <c r="Q36" s="83"/>
      <c r="R36" s="131"/>
      <c r="S36" s="84">
        <f t="shared" si="13"/>
        <v>0.94999999999999973</v>
      </c>
      <c r="T36" s="80"/>
      <c r="U36" s="80"/>
      <c r="V36" s="80"/>
      <c r="W36" s="83"/>
      <c r="X36" s="131"/>
      <c r="Y36" s="82" t="str">
        <f>$Y$16</f>
        <v>Fernseher (links)</v>
      </c>
      <c r="Z36" s="80"/>
      <c r="AA36" s="80"/>
      <c r="AB36" s="80"/>
      <c r="AC36" s="80"/>
      <c r="AD36" s="80"/>
      <c r="AE36" s="80"/>
      <c r="AF36" s="80"/>
      <c r="AG36" s="80"/>
      <c r="AH36" s="83"/>
      <c r="AI36" s="131"/>
      <c r="AJ36" s="129" t="str">
        <f>$AA$8 &amp; " "</f>
        <v xml:space="preserve">Schmiddi </v>
      </c>
      <c r="AK36" s="129"/>
      <c r="AL36" s="129"/>
      <c r="AM36" s="129"/>
      <c r="AN36" s="129"/>
      <c r="AO36" s="129"/>
      <c r="AP36" s="129"/>
      <c r="AQ36" s="129"/>
      <c r="AR36" s="129"/>
      <c r="AS36" s="129"/>
      <c r="AT36" s="129"/>
      <c r="AU36" s="129"/>
      <c r="AV36" s="129"/>
      <c r="AW36" s="129"/>
      <c r="AX36" s="85"/>
      <c r="AY36" s="83" t="s">
        <v>2</v>
      </c>
      <c r="AZ36" s="130"/>
      <c r="BA36" s="82"/>
      <c r="BB36" s="77" t="str">
        <f>" " &amp; $BQ$8</f>
        <v xml:space="preserve"> Patrick</v>
      </c>
      <c r="BC36" s="128"/>
      <c r="BD36" s="128"/>
      <c r="BE36" s="128"/>
      <c r="BF36" s="128"/>
      <c r="BG36" s="128"/>
      <c r="BH36" s="128"/>
      <c r="BI36" s="128"/>
      <c r="BJ36" s="128"/>
      <c r="BK36" s="128"/>
      <c r="BL36" s="128"/>
      <c r="BM36" s="128"/>
      <c r="BN36" s="128"/>
      <c r="BO36" s="128"/>
      <c r="BP36" s="128"/>
      <c r="BQ36" s="131"/>
      <c r="BR36" s="78">
        <v>1</v>
      </c>
      <c r="BS36" s="79"/>
      <c r="BT36" s="79"/>
      <c r="BU36" s="79"/>
      <c r="BV36" s="79"/>
      <c r="BW36" s="80" t="s">
        <v>2</v>
      </c>
      <c r="BX36" s="80"/>
      <c r="BY36" s="80"/>
      <c r="BZ36" s="79">
        <v>2</v>
      </c>
      <c r="CA36" s="79"/>
      <c r="CB36" s="79"/>
      <c r="CC36" s="79"/>
      <c r="CD36" s="81"/>
      <c r="CE36" s="65"/>
      <c r="CF36" s="28">
        <f t="shared" si="8"/>
        <v>1</v>
      </c>
      <c r="CG36" s="28">
        <f t="shared" si="9"/>
        <v>0</v>
      </c>
      <c r="CH36" s="28">
        <f t="shared" si="10"/>
        <v>0</v>
      </c>
      <c r="CI36" s="28">
        <f t="shared" si="11"/>
        <v>1</v>
      </c>
      <c r="CJ36" s="134"/>
    </row>
    <row r="37" spans="1:88" ht="7.5" customHeight="1" x14ac:dyDescent="0.3">
      <c r="A37" s="14"/>
      <c r="B37" s="47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9"/>
      <c r="CF37" s="28"/>
      <c r="CG37" s="28"/>
      <c r="CH37" s="28"/>
      <c r="CI37" s="28"/>
      <c r="CJ37" s="134"/>
    </row>
    <row r="38" spans="1:88" ht="11.25" hidden="1" customHeight="1" x14ac:dyDescent="0.3">
      <c r="A38" s="14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  <c r="BA38" s="58"/>
      <c r="BB38" s="58"/>
      <c r="BC38" s="58"/>
      <c r="BD38" s="58"/>
      <c r="BE38" s="58"/>
      <c r="BF38" s="58"/>
      <c r="BG38" s="58"/>
      <c r="BH38" s="58"/>
      <c r="BI38" s="58"/>
      <c r="BJ38" s="58"/>
      <c r="BK38" s="58"/>
      <c r="BL38" s="58"/>
      <c r="BM38" s="58"/>
      <c r="BN38" s="58"/>
      <c r="BO38" s="58"/>
      <c r="BP38" s="58"/>
      <c r="BQ38" s="58"/>
      <c r="BR38" s="58"/>
      <c r="BS38" s="58"/>
      <c r="BT38" s="58"/>
      <c r="BU38" s="58"/>
      <c r="BV38" s="58"/>
      <c r="BW38" s="58"/>
      <c r="BX38" s="58"/>
      <c r="BY38" s="58"/>
      <c r="BZ38" s="58"/>
      <c r="CA38" s="58"/>
      <c r="CB38" s="58"/>
      <c r="CC38" s="58"/>
      <c r="CD38" s="58"/>
      <c r="CE38" s="58"/>
      <c r="CF38" s="28"/>
      <c r="CG38" s="28"/>
      <c r="CH38" s="28"/>
      <c r="CI38" s="28"/>
      <c r="CJ38" s="134"/>
    </row>
    <row r="39" spans="1:88" ht="7.5" hidden="1" customHeight="1" x14ac:dyDescent="0.3">
      <c r="A39" s="14"/>
      <c r="B39" s="59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L39" s="58"/>
      <c r="BM39" s="58"/>
      <c r="BN39" s="58"/>
      <c r="BO39" s="58"/>
      <c r="BP39" s="58"/>
      <c r="BQ39" s="58"/>
      <c r="BR39" s="58"/>
      <c r="BS39" s="58"/>
      <c r="BT39" s="58"/>
      <c r="BU39" s="58"/>
      <c r="BV39" s="58"/>
      <c r="BW39" s="58"/>
      <c r="BX39" s="58"/>
      <c r="BY39" s="58"/>
      <c r="BZ39" s="58"/>
      <c r="CA39" s="58"/>
      <c r="CB39" s="58"/>
      <c r="CC39" s="58"/>
      <c r="CD39" s="58"/>
      <c r="CE39" s="60"/>
      <c r="CF39" s="28"/>
      <c r="CG39" s="28"/>
      <c r="CH39" s="28"/>
      <c r="CI39" s="28"/>
      <c r="CJ39" s="134"/>
    </row>
    <row r="40" spans="1:88" ht="15" hidden="1" customHeight="1" x14ac:dyDescent="0.3">
      <c r="A40" s="14"/>
      <c r="B40" s="61"/>
      <c r="C40" s="62" t="s">
        <v>11</v>
      </c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  <c r="BI40" s="63"/>
      <c r="BJ40" s="63"/>
      <c r="BK40" s="63"/>
      <c r="BL40" s="63"/>
      <c r="BM40" s="63"/>
      <c r="BN40" s="63"/>
      <c r="BO40" s="63"/>
      <c r="BP40" s="63"/>
      <c r="BQ40" s="63"/>
      <c r="BR40" s="63"/>
      <c r="BS40" s="63"/>
      <c r="BT40" s="63"/>
      <c r="BU40" s="63"/>
      <c r="BV40" s="63"/>
      <c r="BW40" s="63"/>
      <c r="BX40" s="63"/>
      <c r="BY40" s="63"/>
      <c r="BZ40" s="63"/>
      <c r="CA40" s="63"/>
      <c r="CB40" s="63"/>
      <c r="CC40" s="63"/>
      <c r="CD40" s="64"/>
      <c r="CE40" s="65"/>
      <c r="CF40" s="28"/>
      <c r="CG40" s="28"/>
      <c r="CH40" s="28"/>
      <c r="CI40" s="28"/>
      <c r="CJ40" s="134"/>
    </row>
    <row r="41" spans="1:88" ht="7.5" hidden="1" customHeight="1" x14ac:dyDescent="0.3">
      <c r="A41" s="14"/>
      <c r="B41" s="61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8"/>
      <c r="BQ41" s="58"/>
      <c r="BR41" s="58"/>
      <c r="BS41" s="58"/>
      <c r="BT41" s="58"/>
      <c r="BU41" s="58"/>
      <c r="BV41" s="58"/>
      <c r="BW41" s="58"/>
      <c r="BX41" s="58"/>
      <c r="BY41" s="58"/>
      <c r="BZ41" s="58"/>
      <c r="CA41" s="58"/>
      <c r="CB41" s="58"/>
      <c r="CC41" s="58"/>
      <c r="CD41" s="58"/>
      <c r="CE41" s="65"/>
      <c r="CF41" s="28"/>
      <c r="CG41" s="28"/>
      <c r="CH41" s="28"/>
      <c r="CI41" s="28"/>
      <c r="CJ41" s="134"/>
    </row>
    <row r="42" spans="1:88" s="3" customFormat="1" ht="11.25" hidden="1" customHeight="1" x14ac:dyDescent="0.3">
      <c r="A42" s="14"/>
      <c r="B42" s="61"/>
      <c r="C42" s="57" t="s">
        <v>12</v>
      </c>
      <c r="D42" s="57"/>
      <c r="E42" s="57"/>
      <c r="F42" s="57"/>
      <c r="G42" s="57"/>
      <c r="H42" s="66" t="str">
        <f>" Spieler"</f>
        <v xml:space="preserve"> Spieler</v>
      </c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8"/>
      <c r="T42" s="57" t="s">
        <v>13</v>
      </c>
      <c r="U42" s="57"/>
      <c r="V42" s="57"/>
      <c r="W42" s="57"/>
      <c r="X42" s="57"/>
      <c r="Y42" s="69"/>
      <c r="Z42" s="70" t="s">
        <v>14</v>
      </c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 t="s">
        <v>15</v>
      </c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2" t="s">
        <v>16</v>
      </c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 t="s">
        <v>17</v>
      </c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69"/>
      <c r="BS42" s="56" t="s">
        <v>18</v>
      </c>
      <c r="BT42" s="57"/>
      <c r="BU42" s="57"/>
      <c r="BV42" s="57"/>
      <c r="BW42" s="57"/>
      <c r="BX42" s="69" t="s">
        <v>19</v>
      </c>
      <c r="BY42" s="74"/>
      <c r="BZ42" s="74"/>
      <c r="CA42" s="74"/>
      <c r="CB42" s="75" t="s">
        <v>22</v>
      </c>
      <c r="CC42" s="74"/>
      <c r="CD42" s="72"/>
      <c r="CE42" s="65"/>
      <c r="CF42" s="18"/>
      <c r="CG42" s="18"/>
      <c r="CH42" s="18"/>
      <c r="CI42" s="18"/>
      <c r="CJ42" s="134"/>
    </row>
    <row r="43" spans="1:88" ht="11.25" hidden="1" customHeight="1" x14ac:dyDescent="0.3">
      <c r="A43" s="14"/>
      <c r="B43" s="61"/>
      <c r="C43" s="42">
        <f>RANK($BX43,$BX$43:$BX$47,0)</f>
        <v>2</v>
      </c>
      <c r="D43" s="43"/>
      <c r="E43" s="43"/>
      <c r="F43" s="43"/>
      <c r="G43" s="43"/>
      <c r="H43" s="125" t="str">
        <f>" " &amp; $M$8</f>
        <v xml:space="preserve"> Ratze</v>
      </c>
      <c r="I43" s="126"/>
      <c r="J43" s="126"/>
      <c r="K43" s="126"/>
      <c r="L43" s="126"/>
      <c r="M43" s="126"/>
      <c r="N43" s="126"/>
      <c r="O43" s="126"/>
      <c r="P43" s="126"/>
      <c r="Q43" s="126"/>
      <c r="R43" s="126"/>
      <c r="S43" s="127"/>
      <c r="T43" s="42">
        <f>CF16+CF18+CF21+CF24+CF27+CF29+CF32+CF35</f>
        <v>8</v>
      </c>
      <c r="U43" s="43"/>
      <c r="V43" s="43"/>
      <c r="W43" s="43"/>
      <c r="X43" s="43"/>
      <c r="Y43" s="44"/>
      <c r="Z43" s="59">
        <f>CG16+CI18+CG21+CI24+CI27+CG29+CI32+CG35</f>
        <v>5</v>
      </c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5">
        <f>CH16+CH18+CH21+CH24+CH27+CH29+CH32+CH35</f>
        <v>1</v>
      </c>
      <c r="AL43" s="43"/>
      <c r="AM43" s="43"/>
      <c r="AN43" s="43"/>
      <c r="AO43" s="43"/>
      <c r="AP43" s="43"/>
      <c r="AQ43" s="43"/>
      <c r="AR43" s="43"/>
      <c r="AS43" s="43"/>
      <c r="AT43" s="43"/>
      <c r="AU43" s="45"/>
      <c r="AV43" s="55">
        <f>CI16+CG18+CI21+CG24+CG27+CI29+CG32+CI35</f>
        <v>2</v>
      </c>
      <c r="AW43" s="43"/>
      <c r="AX43" s="43"/>
      <c r="AY43" s="43"/>
      <c r="AZ43" s="43"/>
      <c r="BA43" s="43"/>
      <c r="BB43" s="43"/>
      <c r="BC43" s="43"/>
      <c r="BD43" s="43"/>
      <c r="BE43" s="43"/>
      <c r="BF43" s="45"/>
      <c r="BG43" s="42">
        <f>BR16+BZ18+BR21+BZ24+BZ27+BR29+BZ32+BR35</f>
        <v>18</v>
      </c>
      <c r="BH43" s="43"/>
      <c r="BI43" s="43"/>
      <c r="BJ43" s="43"/>
      <c r="BK43" s="43"/>
      <c r="BL43" s="43" t="s">
        <v>2</v>
      </c>
      <c r="BM43" s="43"/>
      <c r="BN43" s="43">
        <f>BZ16+BR18+BZ21+BR24+BR27+BZ29+BR32+BZ35</f>
        <v>12</v>
      </c>
      <c r="BO43" s="43"/>
      <c r="BP43" s="43"/>
      <c r="BQ43" s="43"/>
      <c r="BR43" s="45"/>
      <c r="BS43" s="55">
        <f>BG43-BN43</f>
        <v>6</v>
      </c>
      <c r="BT43" s="43"/>
      <c r="BU43" s="43"/>
      <c r="BV43" s="43"/>
      <c r="BW43" s="43"/>
      <c r="BX43" s="42">
        <f>(Z43*3)+AK43</f>
        <v>16</v>
      </c>
      <c r="BY43" s="43"/>
      <c r="BZ43" s="43"/>
      <c r="CA43" s="43"/>
      <c r="CB43" s="55">
        <f>BX43+ROW()/1000</f>
        <v>16.042999999999999</v>
      </c>
      <c r="CC43" s="43"/>
      <c r="CD43" s="44"/>
      <c r="CE43" s="65"/>
      <c r="CF43" s="28"/>
      <c r="CG43" s="28"/>
      <c r="CH43" s="28"/>
      <c r="CI43" s="28"/>
      <c r="CJ43" s="134"/>
    </row>
    <row r="44" spans="1:88" ht="11.25" hidden="1" customHeight="1" x14ac:dyDescent="0.3">
      <c r="A44" s="14"/>
      <c r="B44" s="61"/>
      <c r="C44" s="42">
        <f>RANK($BX44,$BX$43:$BX$47,0)</f>
        <v>5</v>
      </c>
      <c r="D44" s="43"/>
      <c r="E44" s="43"/>
      <c r="F44" s="43"/>
      <c r="G44" s="43"/>
      <c r="H44" s="125" t="str">
        <f>" " &amp; $AA$8</f>
        <v xml:space="preserve"> Schmiddi</v>
      </c>
      <c r="I44" s="126"/>
      <c r="J44" s="126"/>
      <c r="K44" s="126"/>
      <c r="L44" s="126"/>
      <c r="M44" s="126"/>
      <c r="N44" s="126"/>
      <c r="O44" s="126"/>
      <c r="P44" s="126"/>
      <c r="Q44" s="126"/>
      <c r="R44" s="126"/>
      <c r="S44" s="127"/>
      <c r="T44" s="42">
        <f>CF16+CF19+CF22+CF25+CF27+CF30+CF33+CF36</f>
        <v>8</v>
      </c>
      <c r="U44" s="43"/>
      <c r="V44" s="43"/>
      <c r="W44" s="43"/>
      <c r="X44" s="43"/>
      <c r="Y44" s="44"/>
      <c r="Z44" s="59">
        <f>CI16+CG19+CG22+CI25+CG27+CI30+CI33+CG36</f>
        <v>0</v>
      </c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5">
        <f>CH16+CH19+CH22+CH25+CH27+CH30+CH33+CH36</f>
        <v>0</v>
      </c>
      <c r="AL44" s="43"/>
      <c r="AM44" s="43"/>
      <c r="AN44" s="43"/>
      <c r="AO44" s="43"/>
      <c r="AP44" s="43"/>
      <c r="AQ44" s="43"/>
      <c r="AR44" s="43"/>
      <c r="AS44" s="43"/>
      <c r="AT44" s="43"/>
      <c r="AU44" s="45"/>
      <c r="AV44" s="55">
        <f>CG16+CI19+CI22+CG25+CI27+CG30+CG33+CI36</f>
        <v>8</v>
      </c>
      <c r="AW44" s="43"/>
      <c r="AX44" s="43"/>
      <c r="AY44" s="43"/>
      <c r="AZ44" s="43"/>
      <c r="BA44" s="43"/>
      <c r="BB44" s="43"/>
      <c r="BC44" s="43"/>
      <c r="BD44" s="43"/>
      <c r="BE44" s="43"/>
      <c r="BF44" s="45"/>
      <c r="BG44" s="42">
        <f>BZ16+BR19+BR22+BZ25+BR27+BZ30+BZ33+BR36</f>
        <v>5</v>
      </c>
      <c r="BH44" s="43"/>
      <c r="BI44" s="43"/>
      <c r="BJ44" s="43"/>
      <c r="BK44" s="43" t="s">
        <v>2</v>
      </c>
      <c r="BL44" s="43" t="s">
        <v>2</v>
      </c>
      <c r="BM44" s="43"/>
      <c r="BN44" s="43">
        <f>BR16+BZ19+BZ22+BR25+BZ27+BR30+BR33+BZ36</f>
        <v>22</v>
      </c>
      <c r="BO44" s="43"/>
      <c r="BP44" s="43"/>
      <c r="BQ44" s="43"/>
      <c r="BR44" s="45"/>
      <c r="BS44" s="55">
        <f>BG44-BN44</f>
        <v>-17</v>
      </c>
      <c r="BT44" s="43"/>
      <c r="BU44" s="43"/>
      <c r="BV44" s="43"/>
      <c r="BW44" s="43"/>
      <c r="BX44" s="42">
        <f>(Z44*3)+AK44</f>
        <v>0</v>
      </c>
      <c r="BY44" s="43"/>
      <c r="BZ44" s="43"/>
      <c r="CA44" s="43"/>
      <c r="CB44" s="55">
        <f>BX44+ROW()/1000</f>
        <v>4.3999999999999997E-2</v>
      </c>
      <c r="CC44" s="43"/>
      <c r="CD44" s="44"/>
      <c r="CE44" s="65"/>
      <c r="CF44" s="28"/>
      <c r="CG44" s="28"/>
      <c r="CH44" s="28"/>
      <c r="CI44" s="28"/>
      <c r="CJ44" s="134"/>
    </row>
    <row r="45" spans="1:88" ht="11.25" hidden="1" customHeight="1" x14ac:dyDescent="0.3">
      <c r="A45" s="14"/>
      <c r="B45" s="61"/>
      <c r="C45" s="42">
        <f>RANK($BX45,$BX$43:$BX$47,0)</f>
        <v>1</v>
      </c>
      <c r="D45" s="43"/>
      <c r="E45" s="43"/>
      <c r="F45" s="43"/>
      <c r="G45" s="43"/>
      <c r="H45" s="125" t="str">
        <f>" " &amp; $AO$8</f>
        <v xml:space="preserve"> Christoph</v>
      </c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7"/>
      <c r="T45" s="42">
        <f>CF17+CF19+CF21+CF23+CF28+CF30+CF32+CF34</f>
        <v>8</v>
      </c>
      <c r="U45" s="43"/>
      <c r="V45" s="43"/>
      <c r="W45" s="43"/>
      <c r="X45" s="43"/>
      <c r="Y45" s="44"/>
      <c r="Z45" s="59">
        <f>CG17+CI19+CI21+CG23+CI28+CG30+CG32+CI34</f>
        <v>5</v>
      </c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5">
        <f>CH17+CH19+CH21+CH23+CH28+CH30+CH32+CH34</f>
        <v>3</v>
      </c>
      <c r="AL45" s="43"/>
      <c r="AM45" s="43"/>
      <c r="AN45" s="43"/>
      <c r="AO45" s="43"/>
      <c r="AP45" s="43"/>
      <c r="AQ45" s="43"/>
      <c r="AR45" s="43"/>
      <c r="AS45" s="43"/>
      <c r="AT45" s="43"/>
      <c r="AU45" s="45"/>
      <c r="AV45" s="55">
        <f>CI17+CG19+CG21+CI23+CG28+CI30+CI32+CG34</f>
        <v>0</v>
      </c>
      <c r="AW45" s="43"/>
      <c r="AX45" s="43"/>
      <c r="AY45" s="43"/>
      <c r="AZ45" s="43"/>
      <c r="BA45" s="43"/>
      <c r="BB45" s="43"/>
      <c r="BC45" s="43"/>
      <c r="BD45" s="43"/>
      <c r="BE45" s="43"/>
      <c r="BF45" s="45"/>
      <c r="BG45" s="42">
        <f>BR17+BZ19+BZ21+BR23+BZ28+BR30+BR32+BZ34</f>
        <v>15</v>
      </c>
      <c r="BH45" s="43"/>
      <c r="BI45" s="43"/>
      <c r="BJ45" s="43"/>
      <c r="BK45" s="43" t="s">
        <v>2</v>
      </c>
      <c r="BL45" s="43" t="s">
        <v>2</v>
      </c>
      <c r="BM45" s="43"/>
      <c r="BN45" s="43">
        <f>BZ17+BR19+BR21+BZ23+BR28+BZ30+BZ32+BR34</f>
        <v>6</v>
      </c>
      <c r="BO45" s="43"/>
      <c r="BP45" s="43"/>
      <c r="BQ45" s="43"/>
      <c r="BR45" s="45"/>
      <c r="BS45" s="55">
        <f>BG45-BN45</f>
        <v>9</v>
      </c>
      <c r="BT45" s="43"/>
      <c r="BU45" s="43"/>
      <c r="BV45" s="43"/>
      <c r="BW45" s="43"/>
      <c r="BX45" s="42">
        <f>(Z45*3)+AK45</f>
        <v>18</v>
      </c>
      <c r="BY45" s="43"/>
      <c r="BZ45" s="43"/>
      <c r="CA45" s="43"/>
      <c r="CB45" s="55">
        <f>BX45+ROW()/1000</f>
        <v>18.045000000000002</v>
      </c>
      <c r="CC45" s="43"/>
      <c r="CD45" s="44"/>
      <c r="CE45" s="65"/>
      <c r="CF45" s="28"/>
      <c r="CG45" s="28"/>
      <c r="CH45" s="28"/>
      <c r="CI45" s="28"/>
      <c r="CJ45" s="134"/>
    </row>
    <row r="46" spans="1:88" ht="11.25" hidden="1" customHeight="1" x14ac:dyDescent="0.3">
      <c r="A46" s="14"/>
      <c r="B46" s="61"/>
      <c r="C46" s="42">
        <f>RANK($BX46,$BX$43:$BX$47,0)</f>
        <v>4</v>
      </c>
      <c r="D46" s="43"/>
      <c r="E46" s="43"/>
      <c r="F46" s="43"/>
      <c r="G46" s="43"/>
      <c r="H46" s="125" t="str">
        <f>" " &amp; $BC$8</f>
        <v xml:space="preserve"> Jule</v>
      </c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7"/>
      <c r="T46" s="42">
        <f>CF17+CF20+CF22+CF24+CF28+CF31+CF33+CF35</f>
        <v>8</v>
      </c>
      <c r="U46" s="43"/>
      <c r="V46" s="43"/>
      <c r="W46" s="43"/>
      <c r="X46" s="43"/>
      <c r="Y46" s="44"/>
      <c r="Z46" s="59">
        <f>CI17+CG20+CI22+CG24+CG28+CI31+CG33+CI35</f>
        <v>3</v>
      </c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5">
        <f>CH17+CH20+CH22+CH24+CH28+CH31+CH33+CH35</f>
        <v>1</v>
      </c>
      <c r="AL46" s="43"/>
      <c r="AM46" s="43"/>
      <c r="AN46" s="43"/>
      <c r="AO46" s="43"/>
      <c r="AP46" s="43"/>
      <c r="AQ46" s="43"/>
      <c r="AR46" s="43"/>
      <c r="AS46" s="43"/>
      <c r="AT46" s="43"/>
      <c r="AU46" s="45"/>
      <c r="AV46" s="55">
        <f>CG17+CI20+CG22+CI24+CI28+CG31+CI33+CG35</f>
        <v>4</v>
      </c>
      <c r="AW46" s="43"/>
      <c r="AX46" s="43"/>
      <c r="AY46" s="43"/>
      <c r="AZ46" s="43"/>
      <c r="BA46" s="43"/>
      <c r="BB46" s="43"/>
      <c r="BC46" s="43"/>
      <c r="BD46" s="43"/>
      <c r="BE46" s="43"/>
      <c r="BF46" s="45"/>
      <c r="BG46" s="42">
        <f>BZ17+BR20+BZ22+BR24+BR28+BZ31+BR33+BZ35</f>
        <v>11</v>
      </c>
      <c r="BH46" s="43"/>
      <c r="BI46" s="43"/>
      <c r="BJ46" s="43"/>
      <c r="BK46" s="43" t="s">
        <v>2</v>
      </c>
      <c r="BL46" s="43" t="s">
        <v>2</v>
      </c>
      <c r="BM46" s="43"/>
      <c r="BN46" s="43">
        <f>BR17+BZ20+BR22+BZ24+BZ28+BR31+BZ33+BR35</f>
        <v>11</v>
      </c>
      <c r="BO46" s="43"/>
      <c r="BP46" s="43"/>
      <c r="BQ46" s="43"/>
      <c r="BR46" s="45"/>
      <c r="BS46" s="55">
        <f>BG46-BN46</f>
        <v>0</v>
      </c>
      <c r="BT46" s="43"/>
      <c r="BU46" s="43"/>
      <c r="BV46" s="43"/>
      <c r="BW46" s="43"/>
      <c r="BX46" s="42">
        <f>(Z46*3)+AK46</f>
        <v>10</v>
      </c>
      <c r="BY46" s="43"/>
      <c r="BZ46" s="43"/>
      <c r="CA46" s="43"/>
      <c r="CB46" s="55">
        <f>BX46+ROW()/1000</f>
        <v>10.045999999999999</v>
      </c>
      <c r="CC46" s="43"/>
      <c r="CD46" s="44"/>
      <c r="CE46" s="65"/>
      <c r="CF46" s="28"/>
      <c r="CG46" s="28"/>
      <c r="CH46" s="28"/>
      <c r="CI46" s="28"/>
      <c r="CJ46" s="134"/>
    </row>
    <row r="47" spans="1:88" ht="11.25" hidden="1" customHeight="1" x14ac:dyDescent="0.3">
      <c r="A47" s="14"/>
      <c r="B47" s="61"/>
      <c r="C47" s="42">
        <f>RANK($BX47,$BX$43:$BX$47,0)</f>
        <v>3</v>
      </c>
      <c r="D47" s="43"/>
      <c r="E47" s="43"/>
      <c r="F47" s="43"/>
      <c r="G47" s="43"/>
      <c r="H47" s="125" t="str">
        <f>" " &amp; $BQ$8</f>
        <v xml:space="preserve"> Patrick</v>
      </c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7"/>
      <c r="T47" s="42">
        <f>CF18+CF20+CF23+CF25+CF29+CF31+CF34+CF36</f>
        <v>8</v>
      </c>
      <c r="U47" s="43"/>
      <c r="V47" s="43"/>
      <c r="W47" s="43"/>
      <c r="X47" s="43"/>
      <c r="Y47" s="44"/>
      <c r="Z47" s="42">
        <f>CG18+CI20+CI23+CG25+CI29+CG31+CG34+CI36</f>
        <v>4</v>
      </c>
      <c r="AA47" s="43"/>
      <c r="AB47" s="43"/>
      <c r="AC47" s="43"/>
      <c r="AD47" s="43"/>
      <c r="AE47" s="43"/>
      <c r="AF47" s="43"/>
      <c r="AG47" s="43"/>
      <c r="AH47" s="43"/>
      <c r="AI47" s="43"/>
      <c r="AJ47" s="45"/>
      <c r="AK47" s="55">
        <f>CH18+CH20+CH23+CH25+CH29+CH31+CH34+CH36</f>
        <v>1</v>
      </c>
      <c r="AL47" s="43"/>
      <c r="AM47" s="43"/>
      <c r="AN47" s="43"/>
      <c r="AO47" s="43"/>
      <c r="AP47" s="43"/>
      <c r="AQ47" s="43"/>
      <c r="AR47" s="43"/>
      <c r="AS47" s="43"/>
      <c r="AT47" s="43"/>
      <c r="AU47" s="45"/>
      <c r="AV47" s="55">
        <f>CI18+CG20+CG23+CI25+CG29+CI31+CI34+CG36</f>
        <v>3</v>
      </c>
      <c r="AW47" s="43"/>
      <c r="AX47" s="43"/>
      <c r="AY47" s="43"/>
      <c r="AZ47" s="43"/>
      <c r="BA47" s="43"/>
      <c r="BB47" s="43"/>
      <c r="BC47" s="43"/>
      <c r="BD47" s="43"/>
      <c r="BE47" s="43"/>
      <c r="BF47" s="45"/>
      <c r="BG47" s="42">
        <f>BR18+BZ20+BZ23+BR25+BZ29+BR31+BR34+BZ36</f>
        <v>12</v>
      </c>
      <c r="BH47" s="43"/>
      <c r="BI47" s="43"/>
      <c r="BJ47" s="43"/>
      <c r="BK47" s="43" t="s">
        <v>2</v>
      </c>
      <c r="BL47" s="43" t="s">
        <v>2</v>
      </c>
      <c r="BM47" s="43"/>
      <c r="BN47" s="43">
        <f>BZ18+BR20+BR23+BZ25+BR29+BZ31+BZ34+BR36</f>
        <v>10</v>
      </c>
      <c r="BO47" s="43"/>
      <c r="BP47" s="43"/>
      <c r="BQ47" s="43"/>
      <c r="BR47" s="45"/>
      <c r="BS47" s="55">
        <f>BG47-BN47</f>
        <v>2</v>
      </c>
      <c r="BT47" s="43"/>
      <c r="BU47" s="43"/>
      <c r="BV47" s="43"/>
      <c r="BW47" s="43"/>
      <c r="BX47" s="42">
        <f>(Z47*3)+AK47</f>
        <v>13</v>
      </c>
      <c r="BY47" s="43"/>
      <c r="BZ47" s="43"/>
      <c r="CA47" s="43"/>
      <c r="CB47" s="55">
        <f>BX47+ROW()/1000</f>
        <v>13.047000000000001</v>
      </c>
      <c r="CC47" s="43"/>
      <c r="CD47" s="44"/>
      <c r="CE47" s="65"/>
      <c r="CF47" s="28"/>
      <c r="CG47" s="28"/>
      <c r="CH47" s="28"/>
      <c r="CI47" s="28"/>
      <c r="CJ47" s="134"/>
    </row>
    <row r="48" spans="1:88" ht="7.5" hidden="1" customHeight="1" x14ac:dyDescent="0.3">
      <c r="A48" s="14"/>
      <c r="B48" s="47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9"/>
      <c r="CF48" s="28"/>
      <c r="CG48" s="28"/>
      <c r="CH48" s="28"/>
      <c r="CI48" s="28"/>
      <c r="CJ48" s="134"/>
    </row>
    <row r="49" spans="1:88" ht="11.25" customHeight="1" x14ac:dyDescent="0.3">
      <c r="A49" s="14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/>
      <c r="BC49" s="58"/>
      <c r="BD49" s="58"/>
      <c r="BE49" s="58"/>
      <c r="BF49" s="58"/>
      <c r="BG49" s="58"/>
      <c r="BH49" s="58"/>
      <c r="BI49" s="58"/>
      <c r="BJ49" s="58"/>
      <c r="BK49" s="58"/>
      <c r="BL49" s="58"/>
      <c r="BM49" s="58"/>
      <c r="BN49" s="58"/>
      <c r="BO49" s="58"/>
      <c r="BP49" s="58"/>
      <c r="BQ49" s="58"/>
      <c r="BR49" s="58"/>
      <c r="BS49" s="58"/>
      <c r="BT49" s="58"/>
      <c r="BU49" s="58"/>
      <c r="BV49" s="58"/>
      <c r="BW49" s="58"/>
      <c r="BX49" s="58"/>
      <c r="BY49" s="58"/>
      <c r="BZ49" s="58"/>
      <c r="CA49" s="58"/>
      <c r="CB49" s="58"/>
      <c r="CC49" s="58"/>
      <c r="CD49" s="58"/>
      <c r="CE49" s="58"/>
      <c r="CF49" s="28"/>
      <c r="CG49" s="28"/>
      <c r="CH49" s="28"/>
      <c r="CI49" s="28"/>
      <c r="CJ49" s="134"/>
    </row>
    <row r="50" spans="1:88" ht="7.5" customHeight="1" x14ac:dyDescent="0.3">
      <c r="A50" s="14"/>
      <c r="B50" s="59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  <c r="BA50" s="58"/>
      <c r="BB50" s="58"/>
      <c r="BC50" s="58"/>
      <c r="BD50" s="58"/>
      <c r="BE50" s="58"/>
      <c r="BF50" s="58"/>
      <c r="BG50" s="58"/>
      <c r="BH50" s="58"/>
      <c r="BI50" s="58"/>
      <c r="BJ50" s="58"/>
      <c r="BK50" s="58"/>
      <c r="BL50" s="58"/>
      <c r="BM50" s="58"/>
      <c r="BN50" s="58"/>
      <c r="BO50" s="58"/>
      <c r="BP50" s="58"/>
      <c r="BQ50" s="58"/>
      <c r="BR50" s="58"/>
      <c r="BS50" s="58"/>
      <c r="BT50" s="58"/>
      <c r="BU50" s="58"/>
      <c r="BV50" s="58"/>
      <c r="BW50" s="58"/>
      <c r="BX50" s="58"/>
      <c r="BY50" s="58"/>
      <c r="BZ50" s="58"/>
      <c r="CA50" s="58"/>
      <c r="CB50" s="58"/>
      <c r="CC50" s="58"/>
      <c r="CD50" s="58"/>
      <c r="CE50" s="60"/>
      <c r="CF50" s="28"/>
      <c r="CG50" s="28"/>
      <c r="CH50" s="28"/>
      <c r="CI50" s="28"/>
      <c r="CJ50" s="134"/>
    </row>
    <row r="51" spans="1:88" ht="15" customHeight="1" x14ac:dyDescent="0.3">
      <c r="A51" s="14"/>
      <c r="B51" s="61"/>
      <c r="C51" s="62" t="s">
        <v>11</v>
      </c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  <c r="AP51" s="63"/>
      <c r="AQ51" s="63"/>
      <c r="AR51" s="63"/>
      <c r="AS51" s="63"/>
      <c r="AT51" s="63"/>
      <c r="AU51" s="63"/>
      <c r="AV51" s="63"/>
      <c r="AW51" s="63"/>
      <c r="AX51" s="63"/>
      <c r="AY51" s="63"/>
      <c r="AZ51" s="63"/>
      <c r="BA51" s="63"/>
      <c r="BB51" s="63"/>
      <c r="BC51" s="63"/>
      <c r="BD51" s="63"/>
      <c r="BE51" s="63"/>
      <c r="BF51" s="63"/>
      <c r="BG51" s="63"/>
      <c r="BH51" s="63"/>
      <c r="BI51" s="63"/>
      <c r="BJ51" s="63"/>
      <c r="BK51" s="63"/>
      <c r="BL51" s="63"/>
      <c r="BM51" s="63"/>
      <c r="BN51" s="63"/>
      <c r="BO51" s="63"/>
      <c r="BP51" s="63"/>
      <c r="BQ51" s="63"/>
      <c r="BR51" s="63"/>
      <c r="BS51" s="63"/>
      <c r="BT51" s="63"/>
      <c r="BU51" s="63"/>
      <c r="BV51" s="63"/>
      <c r="BW51" s="63"/>
      <c r="BX51" s="63"/>
      <c r="BY51" s="63"/>
      <c r="BZ51" s="63"/>
      <c r="CA51" s="63"/>
      <c r="CB51" s="63"/>
      <c r="CC51" s="63"/>
      <c r="CD51" s="64"/>
      <c r="CE51" s="65"/>
      <c r="CF51" s="28"/>
      <c r="CG51" s="28"/>
      <c r="CH51" s="28"/>
      <c r="CI51" s="28"/>
      <c r="CJ51" s="134"/>
    </row>
    <row r="52" spans="1:88" ht="7.5" customHeight="1" x14ac:dyDescent="0.3">
      <c r="A52" s="14"/>
      <c r="B52" s="61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8"/>
      <c r="BW52" s="58"/>
      <c r="BX52" s="58"/>
      <c r="BY52" s="58"/>
      <c r="BZ52" s="58"/>
      <c r="CA52" s="58"/>
      <c r="CB52" s="58"/>
      <c r="CC52" s="58"/>
      <c r="CD52" s="58"/>
      <c r="CE52" s="65"/>
      <c r="CF52" s="28"/>
      <c r="CG52" s="28"/>
      <c r="CH52" s="28"/>
      <c r="CI52" s="28"/>
      <c r="CJ52" s="134"/>
    </row>
    <row r="53" spans="1:88" s="3" customFormat="1" ht="11.25" customHeight="1" x14ac:dyDescent="0.3">
      <c r="A53" s="14"/>
      <c r="B53" s="61"/>
      <c r="C53" s="57" t="s">
        <v>12</v>
      </c>
      <c r="D53" s="57"/>
      <c r="E53" s="57"/>
      <c r="F53" s="57"/>
      <c r="G53" s="57"/>
      <c r="H53" s="66" t="str">
        <f>" Spieler"</f>
        <v xml:space="preserve"> Spieler</v>
      </c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8"/>
      <c r="T53" s="57" t="s">
        <v>13</v>
      </c>
      <c r="U53" s="57"/>
      <c r="V53" s="57"/>
      <c r="W53" s="57"/>
      <c r="X53" s="57"/>
      <c r="Y53" s="69"/>
      <c r="Z53" s="70" t="s">
        <v>14</v>
      </c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 t="s">
        <v>15</v>
      </c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2" t="s">
        <v>16</v>
      </c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 t="s">
        <v>17</v>
      </c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69"/>
      <c r="BS53" s="56" t="s">
        <v>18</v>
      </c>
      <c r="BT53" s="57"/>
      <c r="BU53" s="57"/>
      <c r="BV53" s="57"/>
      <c r="BW53" s="57"/>
      <c r="BX53" s="57" t="s">
        <v>19</v>
      </c>
      <c r="BY53" s="57"/>
      <c r="BZ53" s="57"/>
      <c r="CA53" s="57"/>
      <c r="CB53" s="57"/>
      <c r="CC53" s="57"/>
      <c r="CD53" s="57"/>
      <c r="CE53" s="65"/>
      <c r="CF53" s="18"/>
      <c r="CG53" s="18"/>
      <c r="CH53" s="18"/>
      <c r="CI53" s="18"/>
      <c r="CJ53" s="134"/>
    </row>
    <row r="54" spans="1:88" ht="11.25" customHeight="1" x14ac:dyDescent="0.3">
      <c r="A54" s="14"/>
      <c r="B54" s="61"/>
      <c r="C54" s="42">
        <f>INDEX($C$43:$C$47,MATCH(LARGE($CB$43:$CB$47,ROW(A1)),$CB$43:$CB$47,0),1)</f>
        <v>1</v>
      </c>
      <c r="D54" s="43"/>
      <c r="E54" s="43"/>
      <c r="F54" s="43"/>
      <c r="G54" s="43"/>
      <c r="H54" s="125" t="str">
        <f>" " &amp; INDEX($H$43:$H$47,MATCH(LARGE($CB$43:$CB$47,ROW(A1)),$CB$43:$CB$47,0),1)</f>
        <v xml:space="preserve">  Christoph</v>
      </c>
      <c r="I54" s="126"/>
      <c r="J54" s="126"/>
      <c r="K54" s="126"/>
      <c r="L54" s="126"/>
      <c r="M54" s="126"/>
      <c r="N54" s="126"/>
      <c r="O54" s="126"/>
      <c r="P54" s="126"/>
      <c r="Q54" s="126"/>
      <c r="R54" s="126"/>
      <c r="S54" s="127"/>
      <c r="T54" s="42">
        <f>INDEX($T$43:$T$47,MATCH(LARGE($CB$43:$CB$47,ROW(A1)),$CB$43:$CB$47,0),1)</f>
        <v>8</v>
      </c>
      <c r="U54" s="43"/>
      <c r="V54" s="43"/>
      <c r="W54" s="43"/>
      <c r="X54" s="43"/>
      <c r="Y54" s="44"/>
      <c r="Z54" s="59">
        <f>INDEX($Z$43:$Z$47,MATCH(LARGE($CB$43:$CB$47,ROW(A1)),$CB$43:$CB$47,0),1)</f>
        <v>5</v>
      </c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5">
        <f>INDEX($AK$43:$AK$47,MATCH(LARGE($CB$43:$CB$47,ROW(A1)),$CB$43:$CB$47,0),1)</f>
        <v>3</v>
      </c>
      <c r="AL54" s="43"/>
      <c r="AM54" s="43"/>
      <c r="AN54" s="43"/>
      <c r="AO54" s="43"/>
      <c r="AP54" s="43"/>
      <c r="AQ54" s="43"/>
      <c r="AR54" s="43"/>
      <c r="AS54" s="43"/>
      <c r="AT54" s="43"/>
      <c r="AU54" s="45"/>
      <c r="AV54" s="55">
        <f>INDEX($AV$43:$AV$47,MATCH(LARGE($CB$43:$CB$47,ROW(A1)),$CB$43:$CB$47,0),1)</f>
        <v>0</v>
      </c>
      <c r="AW54" s="43"/>
      <c r="AX54" s="43"/>
      <c r="AY54" s="43"/>
      <c r="AZ54" s="43"/>
      <c r="BA54" s="43"/>
      <c r="BB54" s="43"/>
      <c r="BC54" s="43"/>
      <c r="BD54" s="43"/>
      <c r="BE54" s="43"/>
      <c r="BF54" s="45"/>
      <c r="BG54" s="42">
        <f>INDEX($BG$43:$BG$47,MATCH(LARGE($CB$43:$CB$47,ROW(A1)),$CB$43:$CB$47,0),1)</f>
        <v>15</v>
      </c>
      <c r="BH54" s="43"/>
      <c r="BI54" s="43"/>
      <c r="BJ54" s="43"/>
      <c r="BK54" s="43"/>
      <c r="BL54" s="43" t="s">
        <v>2</v>
      </c>
      <c r="BM54" s="43"/>
      <c r="BN54" s="43">
        <f>INDEX($BN$43:$BN$47,MATCH(LARGE($CB$43:$CB$47,ROW(A1)),$CB$43:$CB$47,0),1)</f>
        <v>6</v>
      </c>
      <c r="BO54" s="43"/>
      <c r="BP54" s="43"/>
      <c r="BQ54" s="43"/>
      <c r="BR54" s="45"/>
      <c r="BS54" s="55">
        <f>INDEX($BS$43:$BS$47,MATCH(LARGE($CB$43:$CB$47,ROW(A1)),$CB$43:$CB$47,0),1)</f>
        <v>9</v>
      </c>
      <c r="BT54" s="43"/>
      <c r="BU54" s="43"/>
      <c r="BV54" s="43"/>
      <c r="BW54" s="43"/>
      <c r="BX54" s="42">
        <f>INDEX($BX$43:$BX$47,MATCH(LARGE($CB$43:$CB$47,ROW(A1)),$CB$43:$CB$47,0),1)</f>
        <v>18</v>
      </c>
      <c r="BY54" s="43"/>
      <c r="BZ54" s="43"/>
      <c r="CA54" s="43"/>
      <c r="CB54" s="43"/>
      <c r="CC54" s="43"/>
      <c r="CD54" s="44"/>
      <c r="CE54" s="65"/>
      <c r="CF54" s="28"/>
      <c r="CG54" s="28"/>
      <c r="CH54" s="28"/>
      <c r="CI54" s="28"/>
      <c r="CJ54" s="134"/>
    </row>
    <row r="55" spans="1:88" ht="11.25" customHeight="1" x14ac:dyDescent="0.3">
      <c r="A55" s="14"/>
      <c r="B55" s="61"/>
      <c r="C55" s="42">
        <f>INDEX($C$43:$C$47,MATCH(LARGE($CB$43:$CB$47,ROW(A2)),$CB$43:$CB$47,0),1)</f>
        <v>2</v>
      </c>
      <c r="D55" s="43"/>
      <c r="E55" s="43"/>
      <c r="F55" s="43"/>
      <c r="G55" s="43"/>
      <c r="H55" s="125" t="str">
        <f>" " &amp; INDEX($H$43:$H$47,MATCH(LARGE($CB$43:$CB$47,ROW(A2)),$CB$43:$CB$47,0),1)</f>
        <v xml:space="preserve">  Ratze</v>
      </c>
      <c r="I55" s="126"/>
      <c r="J55" s="126"/>
      <c r="K55" s="126"/>
      <c r="L55" s="126"/>
      <c r="M55" s="126"/>
      <c r="N55" s="126"/>
      <c r="O55" s="126"/>
      <c r="P55" s="126"/>
      <c r="Q55" s="126"/>
      <c r="R55" s="126"/>
      <c r="S55" s="127"/>
      <c r="T55" s="42">
        <f>INDEX($T$43:$T$47,MATCH(LARGE($CB$43:$CB$47,ROW(A2)),$CB$43:$CB$47,0),1)</f>
        <v>8</v>
      </c>
      <c r="U55" s="43"/>
      <c r="V55" s="43"/>
      <c r="W55" s="43"/>
      <c r="X55" s="43"/>
      <c r="Y55" s="44"/>
      <c r="Z55" s="59">
        <f>INDEX($Z$43:$Z$47,MATCH(LARGE($CB$43:$CB$47,ROW(A2)),$CB$43:$CB$47,0),1)</f>
        <v>5</v>
      </c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5">
        <f>INDEX($AK$43:$AK$47,MATCH(LARGE($CB$43:$CB$47,ROW(A2)),$CB$43:$CB$47,0),1)</f>
        <v>1</v>
      </c>
      <c r="AL55" s="43"/>
      <c r="AM55" s="43"/>
      <c r="AN55" s="43"/>
      <c r="AO55" s="43"/>
      <c r="AP55" s="43"/>
      <c r="AQ55" s="43"/>
      <c r="AR55" s="43"/>
      <c r="AS55" s="43"/>
      <c r="AT55" s="43"/>
      <c r="AU55" s="45"/>
      <c r="AV55" s="55">
        <f>INDEX($AV$43:$AV$47,MATCH(LARGE($CB$43:$CB$47,ROW(A2)),$CB$43:$CB$47,0),1)</f>
        <v>2</v>
      </c>
      <c r="AW55" s="43"/>
      <c r="AX55" s="43"/>
      <c r="AY55" s="43"/>
      <c r="AZ55" s="43"/>
      <c r="BA55" s="43"/>
      <c r="BB55" s="43"/>
      <c r="BC55" s="43"/>
      <c r="BD55" s="43"/>
      <c r="BE55" s="43"/>
      <c r="BF55" s="45"/>
      <c r="BG55" s="42">
        <f>INDEX($BG$43:$BG$47,MATCH(LARGE($CB$43:$CB$47,ROW(A2)),$CB$43:$CB$47,0),1)</f>
        <v>18</v>
      </c>
      <c r="BH55" s="43"/>
      <c r="BI55" s="43"/>
      <c r="BJ55" s="43"/>
      <c r="BK55" s="43"/>
      <c r="BL55" s="43" t="s">
        <v>2</v>
      </c>
      <c r="BM55" s="43"/>
      <c r="BN55" s="43">
        <f>INDEX($BN$43:$BN$47,MATCH(LARGE($CB$43:$CB$47,ROW(A2)),$CB$43:$CB$47,0),1)</f>
        <v>12</v>
      </c>
      <c r="BO55" s="43"/>
      <c r="BP55" s="43"/>
      <c r="BQ55" s="43"/>
      <c r="BR55" s="45"/>
      <c r="BS55" s="55">
        <f>INDEX($BS$43:$BS$47,MATCH(LARGE($CB$43:$CB$47,ROW(A2)),$CB$43:$CB$47,0),1)</f>
        <v>6</v>
      </c>
      <c r="BT55" s="43"/>
      <c r="BU55" s="43"/>
      <c r="BV55" s="43"/>
      <c r="BW55" s="43"/>
      <c r="BX55" s="42">
        <f>INDEX($BX$43:$BX$47,MATCH(LARGE($CB$43:$CB$47,ROW(A2)),$CB$43:$CB$47,0),1)</f>
        <v>16</v>
      </c>
      <c r="BY55" s="43"/>
      <c r="BZ55" s="43"/>
      <c r="CA55" s="43"/>
      <c r="CB55" s="43"/>
      <c r="CC55" s="43"/>
      <c r="CD55" s="44"/>
      <c r="CE55" s="65"/>
      <c r="CF55" s="28"/>
      <c r="CG55" s="28"/>
      <c r="CH55" s="28"/>
      <c r="CI55" s="28"/>
      <c r="CJ55" s="134"/>
    </row>
    <row r="56" spans="1:88" ht="11.25" customHeight="1" x14ac:dyDescent="0.3">
      <c r="A56" s="14"/>
      <c r="B56" s="61"/>
      <c r="C56" s="42">
        <f>INDEX($C$43:$C$47,MATCH(LARGE($CB$43:$CB$47,ROW(A3)),$CB$43:$CB$47,0),1)</f>
        <v>3</v>
      </c>
      <c r="D56" s="43"/>
      <c r="E56" s="43"/>
      <c r="F56" s="43"/>
      <c r="G56" s="43"/>
      <c r="H56" s="125" t="str">
        <f>" " &amp; INDEX($H$43:$H$47,MATCH(LARGE($CB$43:$CB$47,ROW(A3)),$CB$43:$CB$47,0),1)</f>
        <v xml:space="preserve">  Patrick</v>
      </c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127"/>
      <c r="T56" s="42">
        <f>INDEX($T$43:$T$47,MATCH(LARGE($CB$43:$CB$47,ROW(A3)),$CB$43:$CB$47,0),1)</f>
        <v>8</v>
      </c>
      <c r="U56" s="43"/>
      <c r="V56" s="43"/>
      <c r="W56" s="43"/>
      <c r="X56" s="43"/>
      <c r="Y56" s="44"/>
      <c r="Z56" s="59">
        <f>INDEX($Z$43:$Z$47,MATCH(LARGE($CB$43:$CB$47,ROW(A3)),$CB$43:$CB$47,0),1)</f>
        <v>4</v>
      </c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5">
        <f>INDEX($AK$43:$AK$47,MATCH(LARGE($CB$43:$CB$47,ROW(A3)),$CB$43:$CB$47,0),1)</f>
        <v>1</v>
      </c>
      <c r="AL56" s="43"/>
      <c r="AM56" s="43"/>
      <c r="AN56" s="43"/>
      <c r="AO56" s="43"/>
      <c r="AP56" s="43"/>
      <c r="AQ56" s="43"/>
      <c r="AR56" s="43"/>
      <c r="AS56" s="43"/>
      <c r="AT56" s="43"/>
      <c r="AU56" s="45"/>
      <c r="AV56" s="55">
        <f>INDEX($AV$43:$AV$47,MATCH(LARGE($CB$43:$CB$47,ROW(A3)),$CB$43:$CB$47,0),1)</f>
        <v>3</v>
      </c>
      <c r="AW56" s="43"/>
      <c r="AX56" s="43"/>
      <c r="AY56" s="43"/>
      <c r="AZ56" s="43"/>
      <c r="BA56" s="43"/>
      <c r="BB56" s="43"/>
      <c r="BC56" s="43"/>
      <c r="BD56" s="43"/>
      <c r="BE56" s="43"/>
      <c r="BF56" s="45"/>
      <c r="BG56" s="42">
        <f>INDEX($BG$43:$BG$47,MATCH(LARGE($CB$43:$CB$47,ROW(A3)),$CB$43:$CB$47,0),1)</f>
        <v>12</v>
      </c>
      <c r="BH56" s="43"/>
      <c r="BI56" s="43"/>
      <c r="BJ56" s="43"/>
      <c r="BK56" s="43"/>
      <c r="BL56" s="43" t="s">
        <v>2</v>
      </c>
      <c r="BM56" s="43"/>
      <c r="BN56" s="43">
        <f>INDEX($BN$43:$BN$47,MATCH(LARGE($CB$43:$CB$47,ROW(A3)),$CB$43:$CB$47,0),1)</f>
        <v>10</v>
      </c>
      <c r="BO56" s="43"/>
      <c r="BP56" s="43"/>
      <c r="BQ56" s="43"/>
      <c r="BR56" s="45"/>
      <c r="BS56" s="55">
        <f>INDEX($BS$43:$BS$47,MATCH(LARGE($CB$43:$CB$47,ROW(A3)),$CB$43:$CB$47,0),1)</f>
        <v>2</v>
      </c>
      <c r="BT56" s="43"/>
      <c r="BU56" s="43"/>
      <c r="BV56" s="43"/>
      <c r="BW56" s="43"/>
      <c r="BX56" s="42">
        <f>INDEX($BX$43:$BX$47,MATCH(LARGE($CB$43:$CB$47,ROW(A3)),$CB$43:$CB$47,0),1)</f>
        <v>13</v>
      </c>
      <c r="BY56" s="43"/>
      <c r="BZ56" s="43"/>
      <c r="CA56" s="43"/>
      <c r="CB56" s="43"/>
      <c r="CC56" s="43"/>
      <c r="CD56" s="44"/>
      <c r="CE56" s="65"/>
      <c r="CF56" s="28"/>
      <c r="CG56" s="28"/>
      <c r="CH56" s="28"/>
      <c r="CI56" s="28"/>
      <c r="CJ56" s="134"/>
    </row>
    <row r="57" spans="1:88" ht="11.25" customHeight="1" x14ac:dyDescent="0.3">
      <c r="A57" s="14"/>
      <c r="B57" s="61"/>
      <c r="C57" s="42">
        <f>INDEX($C$43:$C$47,MATCH(LARGE($CB$43:$CB$47,ROW(A4)),$CB$43:$CB$47,0),1)</f>
        <v>4</v>
      </c>
      <c r="D57" s="43"/>
      <c r="E57" s="43"/>
      <c r="F57" s="43"/>
      <c r="G57" s="43"/>
      <c r="H57" s="125" t="str">
        <f>" " &amp; INDEX($H$43:$H$47,MATCH(LARGE($CB$43:$CB$47,ROW(A4)),$CB$43:$CB$47,0),1)</f>
        <v xml:space="preserve">  Jule</v>
      </c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7"/>
      <c r="T57" s="42">
        <f>INDEX($T$43:$T$47,MATCH(LARGE($CB$43:$CB$47,ROW(A4)),$CB$43:$CB$47,0),1)</f>
        <v>8</v>
      </c>
      <c r="U57" s="43"/>
      <c r="V57" s="43"/>
      <c r="W57" s="43"/>
      <c r="X57" s="43"/>
      <c r="Y57" s="44"/>
      <c r="Z57" s="59">
        <f>INDEX($Z$43:$Z$47,MATCH(LARGE($CB$43:$CB$47,ROW(A4)),$CB$43:$CB$47,0),1)</f>
        <v>3</v>
      </c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5">
        <f>INDEX($AK$43:$AK$47,MATCH(LARGE($CB$43:$CB$47,ROW(A4)),$CB$43:$CB$47,0),1)</f>
        <v>1</v>
      </c>
      <c r="AL57" s="43"/>
      <c r="AM57" s="43"/>
      <c r="AN57" s="43"/>
      <c r="AO57" s="43"/>
      <c r="AP57" s="43"/>
      <c r="AQ57" s="43"/>
      <c r="AR57" s="43"/>
      <c r="AS57" s="43"/>
      <c r="AT57" s="43"/>
      <c r="AU57" s="45"/>
      <c r="AV57" s="55">
        <f>INDEX($AV$43:$AV$47,MATCH(LARGE($CB$43:$CB$47,ROW(A4)),$CB$43:$CB$47,0),1)</f>
        <v>4</v>
      </c>
      <c r="AW57" s="43"/>
      <c r="AX57" s="43"/>
      <c r="AY57" s="43"/>
      <c r="AZ57" s="43"/>
      <c r="BA57" s="43"/>
      <c r="BB57" s="43"/>
      <c r="BC57" s="43"/>
      <c r="BD57" s="43"/>
      <c r="BE57" s="43"/>
      <c r="BF57" s="45"/>
      <c r="BG57" s="42">
        <f>INDEX($BG$43:$BG$47,MATCH(LARGE($CB$43:$CB$47,ROW(A4)),$CB$43:$CB$47,0),1)</f>
        <v>11</v>
      </c>
      <c r="BH57" s="43"/>
      <c r="BI57" s="43"/>
      <c r="BJ57" s="43"/>
      <c r="BK57" s="43"/>
      <c r="BL57" s="43" t="s">
        <v>2</v>
      </c>
      <c r="BM57" s="43"/>
      <c r="BN57" s="43">
        <f>INDEX($BN$43:$BN$47,MATCH(LARGE($CB$43:$CB$47,ROW(A4)),$CB$43:$CB$47,0),1)</f>
        <v>11</v>
      </c>
      <c r="BO57" s="43"/>
      <c r="BP57" s="43"/>
      <c r="BQ57" s="43"/>
      <c r="BR57" s="45"/>
      <c r="BS57" s="55">
        <f>INDEX($BS$43:$BS$47,MATCH(LARGE($CB$43:$CB$47,ROW(A4)),$CB$43:$CB$47,0),1)</f>
        <v>0</v>
      </c>
      <c r="BT57" s="43"/>
      <c r="BU57" s="43"/>
      <c r="BV57" s="43"/>
      <c r="BW57" s="43"/>
      <c r="BX57" s="42">
        <f>INDEX($BX$43:$BX$47,MATCH(LARGE($CB$43:$CB$47,ROW(A4)),$CB$43:$CB$47,0),1)</f>
        <v>10</v>
      </c>
      <c r="BY57" s="43"/>
      <c r="BZ57" s="43"/>
      <c r="CA57" s="43"/>
      <c r="CB57" s="43"/>
      <c r="CC57" s="43"/>
      <c r="CD57" s="44"/>
      <c r="CE57" s="65"/>
      <c r="CF57" s="28"/>
      <c r="CG57" s="28"/>
      <c r="CH57" s="28"/>
      <c r="CI57" s="28"/>
      <c r="CJ57" s="134"/>
    </row>
    <row r="58" spans="1:88" ht="11.25" customHeight="1" x14ac:dyDescent="0.3">
      <c r="A58" s="14"/>
      <c r="B58" s="61"/>
      <c r="C58" s="42">
        <f>INDEX($C$43:$C$47,MATCH(LARGE($CB$43:$CB$47,ROW(A5)),$CB$43:$CB$47,0),1)</f>
        <v>5</v>
      </c>
      <c r="D58" s="43"/>
      <c r="E58" s="43"/>
      <c r="F58" s="43"/>
      <c r="G58" s="43"/>
      <c r="H58" s="125" t="str">
        <f>" " &amp; INDEX($H$43:$H$47,MATCH(LARGE($CB$43:$CB$47,ROW(A5)),$CB$43:$CB$47,0),1)</f>
        <v xml:space="preserve">  Schmiddi</v>
      </c>
      <c r="I58" s="126"/>
      <c r="J58" s="126"/>
      <c r="K58" s="126"/>
      <c r="L58" s="126"/>
      <c r="M58" s="126"/>
      <c r="N58" s="126"/>
      <c r="O58" s="126"/>
      <c r="P58" s="126"/>
      <c r="Q58" s="126"/>
      <c r="R58" s="126"/>
      <c r="S58" s="127"/>
      <c r="T58" s="42">
        <f>INDEX($T$43:$T$47,MATCH(LARGE($CB$43:$CB$47,ROW(A5)),$CB$43:$CB$47,0),1)</f>
        <v>8</v>
      </c>
      <c r="U58" s="43"/>
      <c r="V58" s="43"/>
      <c r="W58" s="43"/>
      <c r="X58" s="43"/>
      <c r="Y58" s="44"/>
      <c r="Z58" s="42">
        <f>INDEX($Z$43:$Z$47,MATCH(LARGE($CB$43:$CB$47,ROW(A5)),$CB$43:$CB$47,0),1)</f>
        <v>0</v>
      </c>
      <c r="AA58" s="43"/>
      <c r="AB58" s="43"/>
      <c r="AC58" s="43"/>
      <c r="AD58" s="43"/>
      <c r="AE58" s="43"/>
      <c r="AF58" s="43"/>
      <c r="AG58" s="43"/>
      <c r="AH58" s="43"/>
      <c r="AI58" s="43"/>
      <c r="AJ58" s="45"/>
      <c r="AK58" s="55">
        <f>INDEX($AK$43:$AK$47,MATCH(LARGE($CB$43:$CB$47,ROW(A5)),$CB$43:$CB$47,0),1)</f>
        <v>0</v>
      </c>
      <c r="AL58" s="43"/>
      <c r="AM58" s="43"/>
      <c r="AN58" s="43"/>
      <c r="AO58" s="43"/>
      <c r="AP58" s="43"/>
      <c r="AQ58" s="43"/>
      <c r="AR58" s="43"/>
      <c r="AS58" s="43"/>
      <c r="AT58" s="43"/>
      <c r="AU58" s="45"/>
      <c r="AV58" s="55">
        <f>INDEX($AV$43:$AV$47,MATCH(LARGE($CB$43:$CB$47,ROW(A5)),$CB$43:$CB$47,0),1)</f>
        <v>8</v>
      </c>
      <c r="AW58" s="43"/>
      <c r="AX58" s="43"/>
      <c r="AY58" s="43"/>
      <c r="AZ58" s="43"/>
      <c r="BA58" s="43"/>
      <c r="BB58" s="43"/>
      <c r="BC58" s="43"/>
      <c r="BD58" s="43"/>
      <c r="BE58" s="43"/>
      <c r="BF58" s="45"/>
      <c r="BG58" s="42">
        <f>INDEX($BG$43:$BG$47,MATCH(LARGE($CB$43:$CB$47,ROW(A5)),$CB$43:$CB$47,0),1)</f>
        <v>5</v>
      </c>
      <c r="BH58" s="43"/>
      <c r="BI58" s="43"/>
      <c r="BJ58" s="43"/>
      <c r="BK58" s="43"/>
      <c r="BL58" s="43" t="s">
        <v>2</v>
      </c>
      <c r="BM58" s="43"/>
      <c r="BN58" s="43">
        <f>INDEX($BN$43:$BN$47,MATCH(LARGE($CB$43:$CB$47,ROW(A5)),$CB$43:$CB$47,0),1)</f>
        <v>22</v>
      </c>
      <c r="BO58" s="43"/>
      <c r="BP58" s="43"/>
      <c r="BQ58" s="43"/>
      <c r="BR58" s="45"/>
      <c r="BS58" s="55">
        <f>INDEX($BS$43:$BS$47,MATCH(LARGE($CB$43:$CB$47,ROW(A5)),$CB$43:$CB$47,0),1)</f>
        <v>-17</v>
      </c>
      <c r="BT58" s="43"/>
      <c r="BU58" s="43"/>
      <c r="BV58" s="43"/>
      <c r="BW58" s="43"/>
      <c r="BX58" s="42">
        <f>INDEX($BX$43:$BX$47,MATCH(LARGE($CB$43:$CB$47,ROW(A5)),$CB$43:$CB$47,0),1)</f>
        <v>0</v>
      </c>
      <c r="BY58" s="43"/>
      <c r="BZ58" s="43"/>
      <c r="CA58" s="43"/>
      <c r="CB58" s="43"/>
      <c r="CC58" s="43"/>
      <c r="CD58" s="44"/>
      <c r="CE58" s="65"/>
      <c r="CF58" s="28"/>
      <c r="CG58" s="28"/>
      <c r="CH58" s="28"/>
      <c r="CI58" s="28"/>
      <c r="CJ58" s="134"/>
    </row>
    <row r="59" spans="1:88" ht="7.5" customHeight="1" x14ac:dyDescent="0.3">
      <c r="A59" s="14"/>
      <c r="B59" s="47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48"/>
      <c r="BN59" s="48"/>
      <c r="BO59" s="48"/>
      <c r="BP59" s="48"/>
      <c r="BQ59" s="48"/>
      <c r="BR59" s="48"/>
      <c r="BS59" s="48"/>
      <c r="BT59" s="48"/>
      <c r="BU59" s="48"/>
      <c r="BV59" s="48"/>
      <c r="BW59" s="48"/>
      <c r="BX59" s="48"/>
      <c r="BY59" s="48"/>
      <c r="BZ59" s="48"/>
      <c r="CA59" s="48"/>
      <c r="CB59" s="48"/>
      <c r="CC59" s="48"/>
      <c r="CD59" s="48"/>
      <c r="CE59" s="49"/>
      <c r="CF59" s="28"/>
      <c r="CG59" s="28"/>
      <c r="CH59" s="28"/>
      <c r="CI59" s="28"/>
      <c r="CJ59" s="134"/>
    </row>
    <row r="60" spans="1:88" ht="7.5" customHeight="1" x14ac:dyDescent="0.3">
      <c r="A60" s="122"/>
      <c r="B60" s="123"/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3"/>
      <c r="Z60" s="123"/>
      <c r="AA60" s="123"/>
      <c r="AB60" s="123"/>
      <c r="AC60" s="123"/>
      <c r="AD60" s="123"/>
      <c r="AE60" s="123"/>
      <c r="AF60" s="123"/>
      <c r="AG60" s="123"/>
      <c r="AH60" s="123"/>
      <c r="AI60" s="123"/>
      <c r="AJ60" s="123"/>
      <c r="AK60" s="123"/>
      <c r="AL60" s="123"/>
      <c r="AM60" s="123"/>
      <c r="AN60" s="123"/>
      <c r="AO60" s="123"/>
      <c r="AP60" s="123"/>
      <c r="AQ60" s="123"/>
      <c r="AR60" s="123"/>
      <c r="AS60" s="123"/>
      <c r="AT60" s="123"/>
      <c r="AU60" s="123"/>
      <c r="AV60" s="123"/>
      <c r="AW60" s="123"/>
      <c r="AX60" s="123"/>
      <c r="AY60" s="123"/>
      <c r="AZ60" s="123"/>
      <c r="BA60" s="123"/>
      <c r="BB60" s="123"/>
      <c r="BC60" s="123"/>
      <c r="BD60" s="123"/>
      <c r="BE60" s="123"/>
      <c r="BF60" s="123"/>
      <c r="BG60" s="123"/>
      <c r="BH60" s="123"/>
      <c r="BI60" s="123"/>
      <c r="BJ60" s="123"/>
      <c r="BK60" s="123"/>
      <c r="BL60" s="123"/>
      <c r="BM60" s="123"/>
      <c r="BN60" s="123"/>
      <c r="BO60" s="123"/>
      <c r="BP60" s="123"/>
      <c r="BQ60" s="123"/>
      <c r="BR60" s="123"/>
      <c r="BS60" s="123"/>
      <c r="BT60" s="123"/>
      <c r="BU60" s="123"/>
      <c r="BV60" s="123"/>
      <c r="BW60" s="123"/>
      <c r="BX60" s="123"/>
      <c r="BY60" s="123"/>
      <c r="BZ60" s="123"/>
      <c r="CA60" s="123"/>
      <c r="CB60" s="123"/>
      <c r="CC60" s="123"/>
      <c r="CD60" s="123"/>
      <c r="CE60" s="123"/>
      <c r="CF60" s="123"/>
      <c r="CG60" s="123"/>
      <c r="CH60" s="123"/>
      <c r="CI60" s="123"/>
      <c r="CJ60" s="124"/>
    </row>
    <row r="61" spans="1:88" x14ac:dyDescent="0.3">
      <c r="G61" s="1"/>
    </row>
    <row r="62" spans="1:88" x14ac:dyDescent="0.3">
      <c r="G62" s="1"/>
    </row>
    <row r="63" spans="1:88" x14ac:dyDescent="0.3">
      <c r="G63" s="1"/>
    </row>
    <row r="64" spans="1:88" x14ac:dyDescent="0.3">
      <c r="G64" s="1"/>
    </row>
    <row r="65" spans="7:7" x14ac:dyDescent="0.3">
      <c r="G65" s="1"/>
    </row>
    <row r="66" spans="7:7" x14ac:dyDescent="0.3">
      <c r="G66" s="1"/>
    </row>
    <row r="67" spans="7:7" x14ac:dyDescent="0.3">
      <c r="G67" s="1"/>
    </row>
    <row r="68" spans="7:7" x14ac:dyDescent="0.3">
      <c r="G68" s="1"/>
    </row>
    <row r="69" spans="7:7" x14ac:dyDescent="0.3">
      <c r="G69" s="1"/>
    </row>
    <row r="70" spans="7:7" x14ac:dyDescent="0.3">
      <c r="G70" s="1"/>
    </row>
    <row r="71" spans="7:7" x14ac:dyDescent="0.3">
      <c r="G71" s="1"/>
    </row>
    <row r="72" spans="7:7" x14ac:dyDescent="0.3">
      <c r="G72" s="1"/>
    </row>
    <row r="73" spans="7:7" x14ac:dyDescent="0.3">
      <c r="G73" s="1"/>
    </row>
    <row r="74" spans="7:7" x14ac:dyDescent="0.3">
      <c r="G74" s="1"/>
    </row>
    <row r="75" spans="7:7" x14ac:dyDescent="0.3">
      <c r="G75" s="1"/>
    </row>
    <row r="76" spans="7:7" x14ac:dyDescent="0.3">
      <c r="G76" s="1"/>
    </row>
    <row r="77" spans="7:7" x14ac:dyDescent="0.3">
      <c r="G77" s="1"/>
    </row>
    <row r="78" spans="7:7" x14ac:dyDescent="0.3">
      <c r="G78" s="1"/>
    </row>
    <row r="79" spans="7:7" x14ac:dyDescent="0.3">
      <c r="G79" s="1"/>
    </row>
    <row r="80" spans="7:7" x14ac:dyDescent="0.3">
      <c r="G80" s="1"/>
    </row>
    <row r="81" spans="7:7" x14ac:dyDescent="0.3">
      <c r="G81" s="1"/>
    </row>
    <row r="82" spans="7:7" x14ac:dyDescent="0.3">
      <c r="G82" s="1"/>
    </row>
    <row r="83" spans="7:7" x14ac:dyDescent="0.3">
      <c r="G83" s="1"/>
    </row>
  </sheetData>
  <sheetProtection sheet="1" objects="1" scenarios="1" selectLockedCells="1"/>
  <mergeCells count="401">
    <mergeCell ref="B59:CE59"/>
    <mergeCell ref="A60:CJ60"/>
    <mergeCell ref="AV58:BF58"/>
    <mergeCell ref="BG58:BK58"/>
    <mergeCell ref="BL58:BM58"/>
    <mergeCell ref="BN58:BR58"/>
    <mergeCell ref="BS58:BW58"/>
    <mergeCell ref="BX58:CD58"/>
    <mergeCell ref="BG57:BK57"/>
    <mergeCell ref="BL57:BM57"/>
    <mergeCell ref="BN57:BR57"/>
    <mergeCell ref="BS57:BW57"/>
    <mergeCell ref="BX57:CD57"/>
    <mergeCell ref="C58:G58"/>
    <mergeCell ref="H58:S58"/>
    <mergeCell ref="T58:Y58"/>
    <mergeCell ref="Z58:AJ58"/>
    <mergeCell ref="AK58:AU58"/>
    <mergeCell ref="C57:G57"/>
    <mergeCell ref="H57:S57"/>
    <mergeCell ref="T57:Y57"/>
    <mergeCell ref="Z57:AJ57"/>
    <mergeCell ref="AK57:AU57"/>
    <mergeCell ref="AV57:BF57"/>
    <mergeCell ref="AK56:AU56"/>
    <mergeCell ref="BL54:BM54"/>
    <mergeCell ref="BN54:BR54"/>
    <mergeCell ref="BS54:BW54"/>
    <mergeCell ref="BX54:CD54"/>
    <mergeCell ref="C55:G55"/>
    <mergeCell ref="H55:S55"/>
    <mergeCell ref="T55:Y55"/>
    <mergeCell ref="Z55:AJ55"/>
    <mergeCell ref="AK55:AU55"/>
    <mergeCell ref="AV55:BF55"/>
    <mergeCell ref="AV56:BF56"/>
    <mergeCell ref="BG56:BK56"/>
    <mergeCell ref="BL56:BM56"/>
    <mergeCell ref="BN56:BR56"/>
    <mergeCell ref="BS56:BW56"/>
    <mergeCell ref="BX56:CD56"/>
    <mergeCell ref="BG55:BK55"/>
    <mergeCell ref="BL55:BM55"/>
    <mergeCell ref="BN55:BR55"/>
    <mergeCell ref="BS55:BW55"/>
    <mergeCell ref="BX55:CD55"/>
    <mergeCell ref="B51:B58"/>
    <mergeCell ref="C51:CD51"/>
    <mergeCell ref="CE51:CE58"/>
    <mergeCell ref="C52:CD52"/>
    <mergeCell ref="C53:G53"/>
    <mergeCell ref="H53:S53"/>
    <mergeCell ref="T53:Y53"/>
    <mergeCell ref="Z53:AJ53"/>
    <mergeCell ref="AK53:AU53"/>
    <mergeCell ref="AV53:BF53"/>
    <mergeCell ref="BG53:BR53"/>
    <mergeCell ref="BS53:BW53"/>
    <mergeCell ref="BX53:CD53"/>
    <mergeCell ref="C54:G54"/>
    <mergeCell ref="H54:S54"/>
    <mergeCell ref="T54:Y54"/>
    <mergeCell ref="Z54:AJ54"/>
    <mergeCell ref="AK54:AU54"/>
    <mergeCell ref="AV54:BF54"/>
    <mergeCell ref="BG54:BK54"/>
    <mergeCell ref="C56:G56"/>
    <mergeCell ref="H56:S56"/>
    <mergeCell ref="T56:Y56"/>
    <mergeCell ref="Z56:AJ56"/>
    <mergeCell ref="B49:CE49"/>
    <mergeCell ref="B50:CE50"/>
    <mergeCell ref="CB46:CD46"/>
    <mergeCell ref="C47:G47"/>
    <mergeCell ref="H47:S47"/>
    <mergeCell ref="T47:Y47"/>
    <mergeCell ref="Z47:AJ47"/>
    <mergeCell ref="AK47:AU47"/>
    <mergeCell ref="AV47:BF47"/>
    <mergeCell ref="BG47:BK47"/>
    <mergeCell ref="BL47:BM47"/>
    <mergeCell ref="BN47:BR47"/>
    <mergeCell ref="AV46:BF46"/>
    <mergeCell ref="BG46:BK46"/>
    <mergeCell ref="BL46:BM46"/>
    <mergeCell ref="BN46:BR46"/>
    <mergeCell ref="BS46:BW46"/>
    <mergeCell ref="BX46:CA46"/>
    <mergeCell ref="C46:G46"/>
    <mergeCell ref="H46:S46"/>
    <mergeCell ref="T46:Y46"/>
    <mergeCell ref="Z46:AJ46"/>
    <mergeCell ref="AK46:AU46"/>
    <mergeCell ref="BS47:BW47"/>
    <mergeCell ref="BX47:CA47"/>
    <mergeCell ref="CB47:CD47"/>
    <mergeCell ref="B48:CE48"/>
    <mergeCell ref="BS43:BW43"/>
    <mergeCell ref="BX43:CA43"/>
    <mergeCell ref="BS44:BW44"/>
    <mergeCell ref="BX44:CA44"/>
    <mergeCell ref="CB44:CD44"/>
    <mergeCell ref="C45:G45"/>
    <mergeCell ref="H45:S45"/>
    <mergeCell ref="T45:Y45"/>
    <mergeCell ref="Z45:AJ45"/>
    <mergeCell ref="AK45:AU45"/>
    <mergeCell ref="AV45:BF45"/>
    <mergeCell ref="BG45:BK45"/>
    <mergeCell ref="BL45:BM45"/>
    <mergeCell ref="BN45:BR45"/>
    <mergeCell ref="BS45:BW45"/>
    <mergeCell ref="BX45:CA45"/>
    <mergeCell ref="CB45:CD45"/>
    <mergeCell ref="Z44:AJ44"/>
    <mergeCell ref="AK44:AU44"/>
    <mergeCell ref="AV44:BF44"/>
    <mergeCell ref="BG44:BK44"/>
    <mergeCell ref="BS42:BW42"/>
    <mergeCell ref="BX42:CA42"/>
    <mergeCell ref="CB42:CD42"/>
    <mergeCell ref="C43:G43"/>
    <mergeCell ref="H43:S43"/>
    <mergeCell ref="T43:Y43"/>
    <mergeCell ref="Z43:AJ43"/>
    <mergeCell ref="AK43:AU43"/>
    <mergeCell ref="CB43:CD43"/>
    <mergeCell ref="C44:G44"/>
    <mergeCell ref="H44:S44"/>
    <mergeCell ref="T44:Y44"/>
    <mergeCell ref="BZ36:CD36"/>
    <mergeCell ref="B37:CE37"/>
    <mergeCell ref="B38:CE38"/>
    <mergeCell ref="BL44:BM44"/>
    <mergeCell ref="BN44:BR44"/>
    <mergeCell ref="AV43:BF43"/>
    <mergeCell ref="BG43:BK43"/>
    <mergeCell ref="BL43:BM43"/>
    <mergeCell ref="BN43:BR43"/>
    <mergeCell ref="B39:CE39"/>
    <mergeCell ref="B40:B47"/>
    <mergeCell ref="C40:CD40"/>
    <mergeCell ref="CE40:CE47"/>
    <mergeCell ref="C41:CD41"/>
    <mergeCell ref="C42:G42"/>
    <mergeCell ref="H42:S42"/>
    <mergeCell ref="T42:Y42"/>
    <mergeCell ref="Z42:AJ42"/>
    <mergeCell ref="AK42:AU42"/>
    <mergeCell ref="AV42:BF42"/>
    <mergeCell ref="BG42:BR42"/>
    <mergeCell ref="BW35:BY35"/>
    <mergeCell ref="BZ35:CD35"/>
    <mergeCell ref="H36:K36"/>
    <mergeCell ref="M36:Q36"/>
    <mergeCell ref="S36:W36"/>
    <mergeCell ref="Y36:AH36"/>
    <mergeCell ref="AJ36:AX36"/>
    <mergeCell ref="AY36:BA36"/>
    <mergeCell ref="H35:K35"/>
    <mergeCell ref="M35:Q35"/>
    <mergeCell ref="S35:W35"/>
    <mergeCell ref="Y35:AH35"/>
    <mergeCell ref="AJ35:AX35"/>
    <mergeCell ref="AY35:BA35"/>
    <mergeCell ref="BB36:BP36"/>
    <mergeCell ref="BR36:BV36"/>
    <mergeCell ref="BW36:BY36"/>
    <mergeCell ref="BZ33:CD33"/>
    <mergeCell ref="H34:K34"/>
    <mergeCell ref="M34:Q34"/>
    <mergeCell ref="S34:W34"/>
    <mergeCell ref="Y34:AH34"/>
    <mergeCell ref="AJ34:AX34"/>
    <mergeCell ref="AY34:BA34"/>
    <mergeCell ref="BB34:BP34"/>
    <mergeCell ref="BR34:BV34"/>
    <mergeCell ref="BW34:BY34"/>
    <mergeCell ref="BZ34:CD34"/>
    <mergeCell ref="H33:K33"/>
    <mergeCell ref="M33:Q33"/>
    <mergeCell ref="S33:W33"/>
    <mergeCell ref="Y33:AH33"/>
    <mergeCell ref="AJ33:AX33"/>
    <mergeCell ref="AY33:BA33"/>
    <mergeCell ref="BB33:BP33"/>
    <mergeCell ref="BR33:BV33"/>
    <mergeCell ref="BW33:BY33"/>
    <mergeCell ref="BZ31:CD31"/>
    <mergeCell ref="H32:K32"/>
    <mergeCell ref="M32:Q32"/>
    <mergeCell ref="S32:W32"/>
    <mergeCell ref="Y32:AH32"/>
    <mergeCell ref="AJ32:AX32"/>
    <mergeCell ref="AY32:BA32"/>
    <mergeCell ref="BB32:BP32"/>
    <mergeCell ref="BR32:BV32"/>
    <mergeCell ref="BW32:BY32"/>
    <mergeCell ref="BZ32:CD32"/>
    <mergeCell ref="H31:K31"/>
    <mergeCell ref="M31:Q31"/>
    <mergeCell ref="S31:W31"/>
    <mergeCell ref="Y31:AH31"/>
    <mergeCell ref="AJ31:AX31"/>
    <mergeCell ref="AY31:BA31"/>
    <mergeCell ref="BB31:BP31"/>
    <mergeCell ref="BR31:BV31"/>
    <mergeCell ref="BW31:BY31"/>
    <mergeCell ref="BW29:BY29"/>
    <mergeCell ref="BZ29:CD29"/>
    <mergeCell ref="H30:K30"/>
    <mergeCell ref="M30:Q30"/>
    <mergeCell ref="S30:W30"/>
    <mergeCell ref="Y30:AH30"/>
    <mergeCell ref="AJ30:AX30"/>
    <mergeCell ref="AY30:BA30"/>
    <mergeCell ref="H29:K29"/>
    <mergeCell ref="M29:Q29"/>
    <mergeCell ref="S29:W29"/>
    <mergeCell ref="Y29:AH29"/>
    <mergeCell ref="AJ29:AX29"/>
    <mergeCell ref="AY29:BA29"/>
    <mergeCell ref="BB30:BP30"/>
    <mergeCell ref="BR30:BV30"/>
    <mergeCell ref="BW30:BY30"/>
    <mergeCell ref="BZ30:CD30"/>
    <mergeCell ref="S28:W28"/>
    <mergeCell ref="Y28:AH28"/>
    <mergeCell ref="AJ28:AX28"/>
    <mergeCell ref="AY28:BA28"/>
    <mergeCell ref="AY27:BA27"/>
    <mergeCell ref="BB27:BP27"/>
    <mergeCell ref="BQ27:BQ36"/>
    <mergeCell ref="BB29:BP29"/>
    <mergeCell ref="BR29:BV29"/>
    <mergeCell ref="BB35:BP35"/>
    <mergeCell ref="BR35:BV35"/>
    <mergeCell ref="BZ25:CD25"/>
    <mergeCell ref="C26:CD26"/>
    <mergeCell ref="C27:F36"/>
    <mergeCell ref="G27:G36"/>
    <mergeCell ref="H27:K27"/>
    <mergeCell ref="L27:L36"/>
    <mergeCell ref="M27:Q27"/>
    <mergeCell ref="C16:F25"/>
    <mergeCell ref="G16:G25"/>
    <mergeCell ref="BR27:BV27"/>
    <mergeCell ref="BW27:BY27"/>
    <mergeCell ref="BZ27:CD27"/>
    <mergeCell ref="BB28:BP28"/>
    <mergeCell ref="BR28:BV28"/>
    <mergeCell ref="BW28:BY28"/>
    <mergeCell ref="BZ28:CD28"/>
    <mergeCell ref="R27:R36"/>
    <mergeCell ref="S27:W27"/>
    <mergeCell ref="X27:X36"/>
    <mergeCell ref="Y27:AH27"/>
    <mergeCell ref="AI27:AI36"/>
    <mergeCell ref="AJ27:AX27"/>
    <mergeCell ref="H28:K28"/>
    <mergeCell ref="M28:Q28"/>
    <mergeCell ref="H25:K25"/>
    <mergeCell ref="M25:Q25"/>
    <mergeCell ref="S25:W25"/>
    <mergeCell ref="Y25:AH25"/>
    <mergeCell ref="AJ25:AX25"/>
    <mergeCell ref="AY25:BA25"/>
    <mergeCell ref="BB25:BP25"/>
    <mergeCell ref="BR25:BV25"/>
    <mergeCell ref="BW25:BY25"/>
    <mergeCell ref="Y23:AH23"/>
    <mergeCell ref="AJ23:AX23"/>
    <mergeCell ref="AY23:BA23"/>
    <mergeCell ref="BB23:BP23"/>
    <mergeCell ref="BR23:BV23"/>
    <mergeCell ref="BW23:BY23"/>
    <mergeCell ref="BZ23:CD23"/>
    <mergeCell ref="H24:K24"/>
    <mergeCell ref="M24:Q24"/>
    <mergeCell ref="S24:W24"/>
    <mergeCell ref="Y24:AH24"/>
    <mergeCell ref="AJ24:AX24"/>
    <mergeCell ref="AY24:BA24"/>
    <mergeCell ref="BB24:BP24"/>
    <mergeCell ref="BR24:BV24"/>
    <mergeCell ref="BW24:BY24"/>
    <mergeCell ref="BZ24:CD24"/>
    <mergeCell ref="BB21:BP21"/>
    <mergeCell ref="BR21:BV21"/>
    <mergeCell ref="BW21:BY21"/>
    <mergeCell ref="BZ21:CD21"/>
    <mergeCell ref="H22:K22"/>
    <mergeCell ref="M22:Q22"/>
    <mergeCell ref="S22:W22"/>
    <mergeCell ref="Y22:AH22"/>
    <mergeCell ref="AJ22:AX22"/>
    <mergeCell ref="AY22:BA22"/>
    <mergeCell ref="BB22:BP22"/>
    <mergeCell ref="BR22:BV22"/>
    <mergeCell ref="BW22:BY22"/>
    <mergeCell ref="BZ22:CD22"/>
    <mergeCell ref="BB19:BP19"/>
    <mergeCell ref="BR19:BV19"/>
    <mergeCell ref="BW19:BY19"/>
    <mergeCell ref="BZ19:CD19"/>
    <mergeCell ref="H20:K20"/>
    <mergeCell ref="M20:Q20"/>
    <mergeCell ref="S20:W20"/>
    <mergeCell ref="Y20:AH20"/>
    <mergeCell ref="AJ20:AX20"/>
    <mergeCell ref="AY20:BA20"/>
    <mergeCell ref="BB20:BP20"/>
    <mergeCell ref="BR20:BV20"/>
    <mergeCell ref="BW20:BY20"/>
    <mergeCell ref="BZ20:CD20"/>
    <mergeCell ref="BB17:BP17"/>
    <mergeCell ref="BR17:BV17"/>
    <mergeCell ref="BW17:BY17"/>
    <mergeCell ref="BZ17:CD17"/>
    <mergeCell ref="H18:K18"/>
    <mergeCell ref="M18:Q18"/>
    <mergeCell ref="S18:W18"/>
    <mergeCell ref="Y18:AH18"/>
    <mergeCell ref="AJ18:AX18"/>
    <mergeCell ref="AY18:BA18"/>
    <mergeCell ref="BB18:BP18"/>
    <mergeCell ref="BR18:BV18"/>
    <mergeCell ref="BW18:BY18"/>
    <mergeCell ref="BZ18:CD18"/>
    <mergeCell ref="Y16:AH16"/>
    <mergeCell ref="AI16:AI25"/>
    <mergeCell ref="AJ16:AX16"/>
    <mergeCell ref="AY16:BA16"/>
    <mergeCell ref="AY17:BA17"/>
    <mergeCell ref="H16:K16"/>
    <mergeCell ref="L16:L25"/>
    <mergeCell ref="M16:Q16"/>
    <mergeCell ref="R16:R25"/>
    <mergeCell ref="H19:K19"/>
    <mergeCell ref="M19:Q19"/>
    <mergeCell ref="S19:W19"/>
    <mergeCell ref="Y19:AH19"/>
    <mergeCell ref="AJ19:AX19"/>
    <mergeCell ref="AY19:BA19"/>
    <mergeCell ref="H21:K21"/>
    <mergeCell ref="M21:Q21"/>
    <mergeCell ref="S21:W21"/>
    <mergeCell ref="Y21:AH21"/>
    <mergeCell ref="AJ21:AX21"/>
    <mergeCell ref="AY21:BA21"/>
    <mergeCell ref="H23:K23"/>
    <mergeCell ref="M23:Q23"/>
    <mergeCell ref="S23:W23"/>
    <mergeCell ref="BR14:CD14"/>
    <mergeCell ref="C15:CD15"/>
    <mergeCell ref="BQ8:CD8"/>
    <mergeCell ref="B9:CE9"/>
    <mergeCell ref="B10:CE10"/>
    <mergeCell ref="B11:CE11"/>
    <mergeCell ref="B12:B36"/>
    <mergeCell ref="C12:CD12"/>
    <mergeCell ref="CE12:CE36"/>
    <mergeCell ref="C13:CD13"/>
    <mergeCell ref="C14:F14"/>
    <mergeCell ref="H14:K14"/>
    <mergeCell ref="BB16:BP16"/>
    <mergeCell ref="BQ16:BQ25"/>
    <mergeCell ref="BR16:BV16"/>
    <mergeCell ref="BW16:BY16"/>
    <mergeCell ref="BZ16:CD16"/>
    <mergeCell ref="H17:K17"/>
    <mergeCell ref="M17:Q17"/>
    <mergeCell ref="S17:W17"/>
    <mergeCell ref="Y17:AH17"/>
    <mergeCell ref="AJ17:AX17"/>
    <mergeCell ref="S16:W16"/>
    <mergeCell ref="X16:X25"/>
    <mergeCell ref="A1:CJ1"/>
    <mergeCell ref="B2:CE2"/>
    <mergeCell ref="CJ2:CJ59"/>
    <mergeCell ref="B3:CE3"/>
    <mergeCell ref="B4:CE4"/>
    <mergeCell ref="B5:B8"/>
    <mergeCell ref="C5:CD5"/>
    <mergeCell ref="CE5:CE8"/>
    <mergeCell ref="C6:CD6"/>
    <mergeCell ref="C7:L7"/>
    <mergeCell ref="M7:Z7"/>
    <mergeCell ref="AA7:AN7"/>
    <mergeCell ref="AO7:BB7"/>
    <mergeCell ref="BC7:BP7"/>
    <mergeCell ref="BQ7:CD7"/>
    <mergeCell ref="C8:L8"/>
    <mergeCell ref="M8:Z8"/>
    <mergeCell ref="AA8:AN8"/>
    <mergeCell ref="AO8:BB8"/>
    <mergeCell ref="BC8:BP8"/>
    <mergeCell ref="M14:Q14"/>
    <mergeCell ref="S14:W14"/>
    <mergeCell ref="Y14:AH14"/>
    <mergeCell ref="AJ14:BP14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portrait" horizontalDpi="300" verticalDpi="300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J83"/>
  <sheetViews>
    <sheetView showGridLines="0" showRowColHeaders="0" zoomScaleNormal="100" workbookViewId="0">
      <selection activeCell="B2" sqref="B2:CE2"/>
    </sheetView>
  </sheetViews>
  <sheetFormatPr baseColWidth="10" defaultColWidth="1.44140625" defaultRowHeight="10.199999999999999" x14ac:dyDescent="0.3"/>
  <cols>
    <col min="1" max="6" width="1.44140625" style="1" customWidth="1"/>
    <col min="7" max="7" width="1.44140625" style="4" customWidth="1"/>
    <col min="8" max="83" width="1.44140625" style="1" customWidth="1"/>
    <col min="84" max="87" width="1.44140625" style="1" hidden="1" customWidth="1"/>
    <col min="88" max="94" width="1.44140625" style="1" customWidth="1"/>
    <col min="95" max="16384" width="1.44140625" style="1"/>
  </cols>
  <sheetData>
    <row r="1" spans="1:88" ht="7.5" customHeight="1" x14ac:dyDescent="0.3">
      <c r="A1" s="59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  <c r="BT1" s="58"/>
      <c r="BU1" s="58"/>
      <c r="BV1" s="58"/>
      <c r="BW1" s="58"/>
      <c r="BX1" s="58"/>
      <c r="BY1" s="58"/>
      <c r="BZ1" s="58"/>
      <c r="CA1" s="58"/>
      <c r="CB1" s="58"/>
      <c r="CC1" s="58"/>
      <c r="CD1" s="58"/>
      <c r="CE1" s="58"/>
      <c r="CF1" s="58"/>
      <c r="CG1" s="58"/>
      <c r="CH1" s="58"/>
      <c r="CI1" s="58"/>
      <c r="CJ1" s="60"/>
    </row>
    <row r="2" spans="1:88" s="16" customFormat="1" ht="26.25" customHeight="1" x14ac:dyDescent="0.3">
      <c r="A2" s="14"/>
      <c r="B2" s="114" t="s">
        <v>76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114"/>
      <c r="BN2" s="114"/>
      <c r="BO2" s="114"/>
      <c r="BP2" s="114"/>
      <c r="BQ2" s="114"/>
      <c r="BR2" s="114"/>
      <c r="BS2" s="114"/>
      <c r="BT2" s="114"/>
      <c r="BU2" s="114"/>
      <c r="BV2" s="114"/>
      <c r="BW2" s="114"/>
      <c r="BX2" s="114"/>
      <c r="BY2" s="114"/>
      <c r="BZ2" s="114"/>
      <c r="CA2" s="114"/>
      <c r="CB2" s="114"/>
      <c r="CC2" s="114"/>
      <c r="CD2" s="114"/>
      <c r="CE2" s="114"/>
      <c r="CF2" s="27"/>
      <c r="CG2" s="27"/>
      <c r="CH2" s="27"/>
      <c r="CI2" s="27"/>
      <c r="CJ2" s="134"/>
    </row>
    <row r="3" spans="1:88" ht="11.25" customHeight="1" x14ac:dyDescent="0.3">
      <c r="A3" s="14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8"/>
      <c r="CF3" s="37"/>
      <c r="CG3" s="37"/>
      <c r="CH3" s="37"/>
      <c r="CI3" s="37"/>
      <c r="CJ3" s="134"/>
    </row>
    <row r="4" spans="1:88" ht="7.5" customHeight="1" x14ac:dyDescent="0.3">
      <c r="A4" s="14"/>
      <c r="B4" s="59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60"/>
      <c r="CF4" s="37"/>
      <c r="CG4" s="37"/>
      <c r="CH4" s="37"/>
      <c r="CI4" s="37"/>
      <c r="CJ4" s="134"/>
    </row>
    <row r="5" spans="1:88" s="2" customFormat="1" ht="15" customHeight="1" x14ac:dyDescent="0.3">
      <c r="A5" s="14"/>
      <c r="B5" s="116"/>
      <c r="C5" s="62" t="s">
        <v>0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64"/>
      <c r="CE5" s="117"/>
      <c r="CF5" s="17"/>
      <c r="CG5" s="17"/>
      <c r="CH5" s="17"/>
      <c r="CI5" s="17"/>
      <c r="CJ5" s="134"/>
    </row>
    <row r="6" spans="1:88" ht="7.5" customHeight="1" x14ac:dyDescent="0.3">
      <c r="A6" s="14"/>
      <c r="B6" s="116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117"/>
      <c r="CF6" s="37"/>
      <c r="CG6" s="37"/>
      <c r="CH6" s="37"/>
      <c r="CI6" s="37"/>
      <c r="CJ6" s="134"/>
    </row>
    <row r="7" spans="1:88" s="3" customFormat="1" ht="11.25" customHeight="1" x14ac:dyDescent="0.3">
      <c r="A7" s="14"/>
      <c r="B7" s="116"/>
      <c r="C7" s="135" t="str">
        <f>" Spieler"</f>
        <v xml:space="preserve"> Spieler</v>
      </c>
      <c r="D7" s="136"/>
      <c r="E7" s="136"/>
      <c r="F7" s="136"/>
      <c r="G7" s="136"/>
      <c r="H7" s="136"/>
      <c r="I7" s="136"/>
      <c r="J7" s="136"/>
      <c r="K7" s="136"/>
      <c r="L7" s="137"/>
      <c r="M7" s="111" t="s">
        <v>23</v>
      </c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 t="s">
        <v>24</v>
      </c>
      <c r="AB7" s="112"/>
      <c r="AC7" s="112"/>
      <c r="AD7" s="112"/>
      <c r="AE7" s="112"/>
      <c r="AF7" s="112"/>
      <c r="AG7" s="112"/>
      <c r="AH7" s="112"/>
      <c r="AI7" s="112"/>
      <c r="AJ7" s="112"/>
      <c r="AK7" s="112"/>
      <c r="AL7" s="112"/>
      <c r="AM7" s="112"/>
      <c r="AN7" s="112"/>
      <c r="AO7" s="112" t="s">
        <v>25</v>
      </c>
      <c r="AP7" s="112"/>
      <c r="AQ7" s="112"/>
      <c r="AR7" s="112"/>
      <c r="AS7" s="112"/>
      <c r="AT7" s="112"/>
      <c r="AU7" s="112"/>
      <c r="AV7" s="112"/>
      <c r="AW7" s="112"/>
      <c r="AX7" s="112"/>
      <c r="AY7" s="112"/>
      <c r="AZ7" s="112"/>
      <c r="BA7" s="112"/>
      <c r="BB7" s="112"/>
      <c r="BC7" s="112" t="s">
        <v>26</v>
      </c>
      <c r="BD7" s="112"/>
      <c r="BE7" s="112"/>
      <c r="BF7" s="112"/>
      <c r="BG7" s="112"/>
      <c r="BH7" s="112"/>
      <c r="BI7" s="112"/>
      <c r="BJ7" s="112"/>
      <c r="BK7" s="112"/>
      <c r="BL7" s="112"/>
      <c r="BM7" s="112"/>
      <c r="BN7" s="112"/>
      <c r="BO7" s="112"/>
      <c r="BP7" s="112"/>
      <c r="BQ7" s="112" t="s">
        <v>27</v>
      </c>
      <c r="BR7" s="112"/>
      <c r="BS7" s="112"/>
      <c r="BT7" s="112"/>
      <c r="BU7" s="112"/>
      <c r="BV7" s="112"/>
      <c r="BW7" s="112"/>
      <c r="BX7" s="112"/>
      <c r="BY7" s="112"/>
      <c r="BZ7" s="112"/>
      <c r="CA7" s="112"/>
      <c r="CB7" s="112"/>
      <c r="CC7" s="112"/>
      <c r="CD7" s="113"/>
      <c r="CE7" s="117"/>
      <c r="CF7" s="18"/>
      <c r="CG7" s="18"/>
      <c r="CH7" s="18"/>
      <c r="CI7" s="18"/>
      <c r="CJ7" s="134"/>
    </row>
    <row r="8" spans="1:88" ht="11.25" customHeight="1" x14ac:dyDescent="0.3">
      <c r="A8" s="14"/>
      <c r="B8" s="116"/>
      <c r="C8" s="138" t="str">
        <f>" Name"</f>
        <v xml:space="preserve"> Name</v>
      </c>
      <c r="D8" s="139"/>
      <c r="E8" s="139"/>
      <c r="F8" s="139"/>
      <c r="G8" s="139"/>
      <c r="H8" s="139"/>
      <c r="I8" s="139"/>
      <c r="J8" s="139"/>
      <c r="K8" s="139"/>
      <c r="L8" s="140"/>
      <c r="M8" s="141" t="s">
        <v>34</v>
      </c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 t="s">
        <v>33</v>
      </c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 t="s">
        <v>30</v>
      </c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 t="s">
        <v>31</v>
      </c>
      <c r="BD8" s="109"/>
      <c r="BE8" s="109"/>
      <c r="BF8" s="109"/>
      <c r="BG8" s="109"/>
      <c r="BH8" s="109"/>
      <c r="BI8" s="109"/>
      <c r="BJ8" s="109"/>
      <c r="BK8" s="109"/>
      <c r="BL8" s="109"/>
      <c r="BM8" s="109"/>
      <c r="BN8" s="109"/>
      <c r="BO8" s="109"/>
      <c r="BP8" s="109"/>
      <c r="BQ8" s="109" t="s">
        <v>29</v>
      </c>
      <c r="BR8" s="109"/>
      <c r="BS8" s="109"/>
      <c r="BT8" s="109"/>
      <c r="BU8" s="109"/>
      <c r="BV8" s="109"/>
      <c r="BW8" s="109"/>
      <c r="BX8" s="109"/>
      <c r="BY8" s="109"/>
      <c r="BZ8" s="109"/>
      <c r="CA8" s="109"/>
      <c r="CB8" s="109"/>
      <c r="CC8" s="109"/>
      <c r="CD8" s="133"/>
      <c r="CE8" s="117"/>
      <c r="CF8" s="37"/>
      <c r="CG8" s="37"/>
      <c r="CH8" s="37"/>
      <c r="CI8" s="37"/>
      <c r="CJ8" s="134"/>
    </row>
    <row r="9" spans="1:88" ht="7.5" customHeight="1" x14ac:dyDescent="0.3">
      <c r="A9" s="14"/>
      <c r="B9" s="4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9"/>
      <c r="CF9" s="37"/>
      <c r="CG9" s="37"/>
      <c r="CH9" s="37"/>
      <c r="CI9" s="37"/>
      <c r="CJ9" s="134"/>
    </row>
    <row r="10" spans="1:88" ht="11.25" customHeight="1" x14ac:dyDescent="0.3">
      <c r="A10" s="14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37"/>
      <c r="CG10" s="37"/>
      <c r="CH10" s="37"/>
      <c r="CI10" s="37"/>
      <c r="CJ10" s="134"/>
    </row>
    <row r="11" spans="1:88" ht="7.5" customHeight="1" x14ac:dyDescent="0.3">
      <c r="A11" s="14"/>
      <c r="B11" s="59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60"/>
      <c r="CF11" s="37"/>
      <c r="CG11" s="37"/>
      <c r="CH11" s="37"/>
      <c r="CI11" s="37"/>
      <c r="CJ11" s="134"/>
    </row>
    <row r="12" spans="1:88" ht="15" customHeight="1" x14ac:dyDescent="0.3">
      <c r="A12" s="14"/>
      <c r="B12" s="61"/>
      <c r="C12" s="62" t="s">
        <v>1</v>
      </c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63"/>
      <c r="BZ12" s="63"/>
      <c r="CA12" s="63"/>
      <c r="CB12" s="63"/>
      <c r="CC12" s="63"/>
      <c r="CD12" s="64"/>
      <c r="CE12" s="65"/>
      <c r="CF12" s="37"/>
      <c r="CG12" s="37"/>
      <c r="CH12" s="37"/>
      <c r="CI12" s="37"/>
      <c r="CJ12" s="134"/>
    </row>
    <row r="13" spans="1:88" ht="7.5" customHeight="1" x14ac:dyDescent="0.3">
      <c r="A13" s="14"/>
      <c r="B13" s="61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65"/>
      <c r="CF13" s="37"/>
      <c r="CG13" s="37"/>
      <c r="CH13" s="37"/>
      <c r="CI13" s="37"/>
      <c r="CJ13" s="134"/>
    </row>
    <row r="14" spans="1:88" s="3" customFormat="1" ht="11.25" customHeight="1" x14ac:dyDescent="0.3">
      <c r="A14" s="14"/>
      <c r="B14" s="61"/>
      <c r="C14" s="100">
        <v>8.3333333333333332E-3</v>
      </c>
      <c r="D14" s="101"/>
      <c r="E14" s="101"/>
      <c r="F14" s="102"/>
      <c r="G14" s="6"/>
      <c r="H14" s="69" t="s">
        <v>6</v>
      </c>
      <c r="I14" s="74"/>
      <c r="J14" s="74"/>
      <c r="K14" s="72"/>
      <c r="L14" s="6"/>
      <c r="M14" s="69" t="s">
        <v>8</v>
      </c>
      <c r="N14" s="74"/>
      <c r="O14" s="74"/>
      <c r="P14" s="74"/>
      <c r="Q14" s="72"/>
      <c r="R14" s="6"/>
      <c r="S14" s="69" t="s">
        <v>9</v>
      </c>
      <c r="T14" s="74"/>
      <c r="U14" s="74"/>
      <c r="V14" s="74"/>
      <c r="W14" s="72"/>
      <c r="X14" s="6"/>
      <c r="Y14" s="69" t="s">
        <v>3</v>
      </c>
      <c r="Z14" s="74"/>
      <c r="AA14" s="74"/>
      <c r="AB14" s="74"/>
      <c r="AC14" s="74"/>
      <c r="AD14" s="74"/>
      <c r="AE14" s="74"/>
      <c r="AF14" s="74"/>
      <c r="AG14" s="74"/>
      <c r="AH14" s="72"/>
      <c r="AI14" s="6"/>
      <c r="AJ14" s="69" t="s">
        <v>4</v>
      </c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2"/>
      <c r="BQ14" s="6"/>
      <c r="BR14" s="69" t="s">
        <v>5</v>
      </c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2"/>
      <c r="CE14" s="65"/>
      <c r="CF14" s="18" t="s">
        <v>13</v>
      </c>
      <c r="CG14" s="18" t="s">
        <v>20</v>
      </c>
      <c r="CH14" s="18" t="s">
        <v>15</v>
      </c>
      <c r="CI14" s="18" t="s">
        <v>21</v>
      </c>
      <c r="CJ14" s="134"/>
    </row>
    <row r="15" spans="1:88" ht="7.5" customHeight="1" x14ac:dyDescent="0.3">
      <c r="A15" s="14"/>
      <c r="B15" s="61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65"/>
      <c r="CF15" s="37"/>
      <c r="CG15" s="37"/>
      <c r="CH15" s="37"/>
      <c r="CI15" s="37"/>
      <c r="CJ15" s="134"/>
    </row>
    <row r="16" spans="1:88" ht="11.25" customHeight="1" x14ac:dyDescent="0.3">
      <c r="A16" s="14"/>
      <c r="B16" s="61"/>
      <c r="C16" s="89" t="s">
        <v>7</v>
      </c>
      <c r="D16" s="90"/>
      <c r="E16" s="90"/>
      <c r="F16" s="91"/>
      <c r="G16" s="132"/>
      <c r="H16" s="82">
        <v>1</v>
      </c>
      <c r="I16" s="80"/>
      <c r="J16" s="80"/>
      <c r="K16" s="83"/>
      <c r="L16" s="131"/>
      <c r="M16" s="78" t="s">
        <v>78</v>
      </c>
      <c r="N16" s="79"/>
      <c r="O16" s="79"/>
      <c r="P16" s="79"/>
      <c r="Q16" s="81"/>
      <c r="R16" s="131"/>
      <c r="S16" s="99">
        <v>0.89583333333333337</v>
      </c>
      <c r="T16" s="79"/>
      <c r="U16" s="79"/>
      <c r="V16" s="79"/>
      <c r="W16" s="81"/>
      <c r="X16" s="131"/>
      <c r="Y16" s="78" t="s">
        <v>77</v>
      </c>
      <c r="Z16" s="79"/>
      <c r="AA16" s="79"/>
      <c r="AB16" s="79"/>
      <c r="AC16" s="79"/>
      <c r="AD16" s="79"/>
      <c r="AE16" s="79"/>
      <c r="AF16" s="79"/>
      <c r="AG16" s="79"/>
      <c r="AH16" s="81"/>
      <c r="AI16" s="131"/>
      <c r="AJ16" s="129" t="str">
        <f>$M$8 &amp; " "</f>
        <v xml:space="preserve">Markus </v>
      </c>
      <c r="AK16" s="129"/>
      <c r="AL16" s="129"/>
      <c r="AM16" s="129"/>
      <c r="AN16" s="129"/>
      <c r="AO16" s="129"/>
      <c r="AP16" s="129"/>
      <c r="AQ16" s="129"/>
      <c r="AR16" s="129"/>
      <c r="AS16" s="129"/>
      <c r="AT16" s="129"/>
      <c r="AU16" s="129"/>
      <c r="AV16" s="129"/>
      <c r="AW16" s="129"/>
      <c r="AX16" s="85"/>
      <c r="AY16" s="83" t="s">
        <v>2</v>
      </c>
      <c r="AZ16" s="130"/>
      <c r="BA16" s="82"/>
      <c r="BB16" s="77" t="str">
        <f>" " &amp; $AA$8</f>
        <v xml:space="preserve"> Jule</v>
      </c>
      <c r="BC16" s="128"/>
      <c r="BD16" s="128"/>
      <c r="BE16" s="128"/>
      <c r="BF16" s="128"/>
      <c r="BG16" s="128"/>
      <c r="BH16" s="128"/>
      <c r="BI16" s="128"/>
      <c r="BJ16" s="128"/>
      <c r="BK16" s="128"/>
      <c r="BL16" s="128"/>
      <c r="BM16" s="128"/>
      <c r="BN16" s="128"/>
      <c r="BO16" s="128"/>
      <c r="BP16" s="128"/>
      <c r="BQ16" s="131"/>
      <c r="BR16" s="78">
        <v>2</v>
      </c>
      <c r="BS16" s="79"/>
      <c r="BT16" s="79"/>
      <c r="BU16" s="79"/>
      <c r="BV16" s="79"/>
      <c r="BW16" s="80" t="s">
        <v>2</v>
      </c>
      <c r="BX16" s="80"/>
      <c r="BY16" s="80"/>
      <c r="BZ16" s="79">
        <v>1</v>
      </c>
      <c r="CA16" s="79"/>
      <c r="CB16" s="79"/>
      <c r="CC16" s="79"/>
      <c r="CD16" s="81"/>
      <c r="CE16" s="65"/>
      <c r="CF16" s="37">
        <f>IF(AND(ISNUMBER(BR16),ISNUMBER(BZ16)),1,0)</f>
        <v>1</v>
      </c>
      <c r="CG16" s="37">
        <f>IF(OR(ISBLANK(BR16),ISBLANK(BZ16)),0,IF(BR16&gt;BZ16,1,0))</f>
        <v>1</v>
      </c>
      <c r="CH16" s="37">
        <f>IF(OR(ISBLANK(BR16),ISBLANK(BZ16)),0,IF(BR16=BZ16,1,0))</f>
        <v>0</v>
      </c>
      <c r="CI16" s="37">
        <f>IF(OR(ISBLANK(BR16),ISBLANK(BZ16)),0,IF(BR16&lt;BZ16,1,0))</f>
        <v>0</v>
      </c>
      <c r="CJ16" s="134"/>
    </row>
    <row r="17" spans="1:88" ht="11.25" customHeight="1" x14ac:dyDescent="0.3">
      <c r="A17" s="14"/>
      <c r="B17" s="61"/>
      <c r="C17" s="92"/>
      <c r="D17" s="93"/>
      <c r="E17" s="93"/>
      <c r="F17" s="94"/>
      <c r="G17" s="132"/>
      <c r="H17" s="82">
        <f>H16+1</f>
        <v>2</v>
      </c>
      <c r="I17" s="80"/>
      <c r="J17" s="80"/>
      <c r="K17" s="83"/>
      <c r="L17" s="131"/>
      <c r="M17" s="82" t="str">
        <f>$M$16</f>
        <v>30.4.</v>
      </c>
      <c r="N17" s="80"/>
      <c r="O17" s="80"/>
      <c r="P17" s="80"/>
      <c r="Q17" s="83"/>
      <c r="R17" s="131"/>
      <c r="S17" s="84">
        <f>S16</f>
        <v>0.89583333333333337</v>
      </c>
      <c r="T17" s="80"/>
      <c r="U17" s="80"/>
      <c r="V17" s="80"/>
      <c r="W17" s="83"/>
      <c r="X17" s="131"/>
      <c r="Y17" s="78" t="s">
        <v>79</v>
      </c>
      <c r="Z17" s="79"/>
      <c r="AA17" s="79"/>
      <c r="AB17" s="79"/>
      <c r="AC17" s="79"/>
      <c r="AD17" s="79"/>
      <c r="AE17" s="79"/>
      <c r="AF17" s="79"/>
      <c r="AG17" s="79"/>
      <c r="AH17" s="81"/>
      <c r="AI17" s="131"/>
      <c r="AJ17" s="129" t="str">
        <f>$AO$8 &amp; " "</f>
        <v xml:space="preserve">Christoph </v>
      </c>
      <c r="AK17" s="129"/>
      <c r="AL17" s="129"/>
      <c r="AM17" s="129"/>
      <c r="AN17" s="129"/>
      <c r="AO17" s="129"/>
      <c r="AP17" s="129"/>
      <c r="AQ17" s="129"/>
      <c r="AR17" s="129"/>
      <c r="AS17" s="129"/>
      <c r="AT17" s="129"/>
      <c r="AU17" s="129"/>
      <c r="AV17" s="129"/>
      <c r="AW17" s="129"/>
      <c r="AX17" s="85"/>
      <c r="AY17" s="83" t="s">
        <v>2</v>
      </c>
      <c r="AZ17" s="130"/>
      <c r="BA17" s="82"/>
      <c r="BB17" s="77" t="str">
        <f>" " &amp; $BC$8</f>
        <v xml:space="preserve"> Ratze</v>
      </c>
      <c r="BC17" s="128"/>
      <c r="BD17" s="128"/>
      <c r="BE17" s="128"/>
      <c r="BF17" s="128"/>
      <c r="BG17" s="128"/>
      <c r="BH17" s="128"/>
      <c r="BI17" s="128"/>
      <c r="BJ17" s="128"/>
      <c r="BK17" s="128"/>
      <c r="BL17" s="128"/>
      <c r="BM17" s="128"/>
      <c r="BN17" s="128"/>
      <c r="BO17" s="128"/>
      <c r="BP17" s="128"/>
      <c r="BQ17" s="131"/>
      <c r="BR17" s="78">
        <v>0</v>
      </c>
      <c r="BS17" s="79"/>
      <c r="BT17" s="79"/>
      <c r="BU17" s="79"/>
      <c r="BV17" s="79"/>
      <c r="BW17" s="80" t="s">
        <v>2</v>
      </c>
      <c r="BX17" s="80"/>
      <c r="BY17" s="80"/>
      <c r="BZ17" s="79">
        <v>1</v>
      </c>
      <c r="CA17" s="79"/>
      <c r="CB17" s="79"/>
      <c r="CC17" s="79"/>
      <c r="CD17" s="81"/>
      <c r="CE17" s="65"/>
      <c r="CF17" s="37">
        <f t="shared" ref="CF17:CF25" si="0">IF(AND(ISNUMBER(BR17),ISNUMBER(BZ17)),1,0)</f>
        <v>1</v>
      </c>
      <c r="CG17" s="37">
        <f t="shared" ref="CG17:CG25" si="1">IF(OR(ISBLANK(BR17),ISBLANK(BZ17)),0,IF(BR17&gt;BZ17,1,0))</f>
        <v>0</v>
      </c>
      <c r="CH17" s="37">
        <f t="shared" ref="CH17:CH25" si="2">IF(OR(ISBLANK(BR17),ISBLANK(BZ17)),0,IF(BR17=BZ17,1,0))</f>
        <v>0</v>
      </c>
      <c r="CI17" s="37">
        <f t="shared" ref="CI17:CI25" si="3">IF(OR(ISBLANK(BR17),ISBLANK(BZ17)),0,IF(BR17&lt;BZ17,1,0))</f>
        <v>1</v>
      </c>
      <c r="CJ17" s="134"/>
    </row>
    <row r="18" spans="1:88" ht="11.25" customHeight="1" x14ac:dyDescent="0.3">
      <c r="A18" s="14"/>
      <c r="B18" s="61"/>
      <c r="C18" s="92"/>
      <c r="D18" s="93"/>
      <c r="E18" s="93"/>
      <c r="F18" s="94"/>
      <c r="G18" s="132"/>
      <c r="H18" s="82">
        <f>H17+1</f>
        <v>3</v>
      </c>
      <c r="I18" s="80"/>
      <c r="J18" s="80"/>
      <c r="K18" s="83"/>
      <c r="L18" s="131"/>
      <c r="M18" s="82" t="str">
        <f t="shared" ref="M18:M25" si="4">$M$16</f>
        <v>30.4.</v>
      </c>
      <c r="N18" s="80"/>
      <c r="O18" s="80"/>
      <c r="P18" s="80"/>
      <c r="Q18" s="83"/>
      <c r="R18" s="131"/>
      <c r="S18" s="84">
        <f t="shared" ref="S18:S25" si="5">S16+$C$14</f>
        <v>0.90416666666666667</v>
      </c>
      <c r="T18" s="80"/>
      <c r="U18" s="80"/>
      <c r="V18" s="80"/>
      <c r="W18" s="83"/>
      <c r="X18" s="131"/>
      <c r="Y18" s="82" t="str">
        <f>$Y$16</f>
        <v>Fernseher</v>
      </c>
      <c r="Z18" s="80"/>
      <c r="AA18" s="80"/>
      <c r="AB18" s="80"/>
      <c r="AC18" s="80"/>
      <c r="AD18" s="80"/>
      <c r="AE18" s="80"/>
      <c r="AF18" s="80"/>
      <c r="AG18" s="80"/>
      <c r="AH18" s="83"/>
      <c r="AI18" s="131"/>
      <c r="AJ18" s="129" t="str">
        <f>$BQ$8 &amp; " "</f>
        <v xml:space="preserve">Schmiddi </v>
      </c>
      <c r="AK18" s="129"/>
      <c r="AL18" s="129"/>
      <c r="AM18" s="129"/>
      <c r="AN18" s="129"/>
      <c r="AO18" s="129"/>
      <c r="AP18" s="129"/>
      <c r="AQ18" s="129"/>
      <c r="AR18" s="129"/>
      <c r="AS18" s="129"/>
      <c r="AT18" s="129"/>
      <c r="AU18" s="129"/>
      <c r="AV18" s="129"/>
      <c r="AW18" s="129"/>
      <c r="AX18" s="85"/>
      <c r="AY18" s="83" t="s">
        <v>2</v>
      </c>
      <c r="AZ18" s="130"/>
      <c r="BA18" s="82"/>
      <c r="BB18" s="77" t="str">
        <f>" " &amp; $M$8</f>
        <v xml:space="preserve"> Markus</v>
      </c>
      <c r="BC18" s="128"/>
      <c r="BD18" s="128"/>
      <c r="BE18" s="128"/>
      <c r="BF18" s="128"/>
      <c r="BG18" s="128"/>
      <c r="BH18" s="128"/>
      <c r="BI18" s="128"/>
      <c r="BJ18" s="128"/>
      <c r="BK18" s="128"/>
      <c r="BL18" s="128"/>
      <c r="BM18" s="128"/>
      <c r="BN18" s="128"/>
      <c r="BO18" s="128"/>
      <c r="BP18" s="128"/>
      <c r="BQ18" s="131"/>
      <c r="BR18" s="78">
        <v>1</v>
      </c>
      <c r="BS18" s="79"/>
      <c r="BT18" s="79"/>
      <c r="BU18" s="79"/>
      <c r="BV18" s="79"/>
      <c r="BW18" s="80" t="s">
        <v>2</v>
      </c>
      <c r="BX18" s="80"/>
      <c r="BY18" s="80"/>
      <c r="BZ18" s="79">
        <v>4</v>
      </c>
      <c r="CA18" s="79"/>
      <c r="CB18" s="79"/>
      <c r="CC18" s="79"/>
      <c r="CD18" s="81"/>
      <c r="CE18" s="65"/>
      <c r="CF18" s="37">
        <f t="shared" si="0"/>
        <v>1</v>
      </c>
      <c r="CG18" s="37">
        <f t="shared" si="1"/>
        <v>0</v>
      </c>
      <c r="CH18" s="37">
        <f t="shared" si="2"/>
        <v>0</v>
      </c>
      <c r="CI18" s="37">
        <f t="shared" si="3"/>
        <v>1</v>
      </c>
      <c r="CJ18" s="134"/>
    </row>
    <row r="19" spans="1:88" ht="11.25" customHeight="1" x14ac:dyDescent="0.3">
      <c r="A19" s="14"/>
      <c r="B19" s="61"/>
      <c r="C19" s="92"/>
      <c r="D19" s="93"/>
      <c r="E19" s="93"/>
      <c r="F19" s="94"/>
      <c r="G19" s="132"/>
      <c r="H19" s="82">
        <f t="shared" ref="H19:H25" si="6">H18+1</f>
        <v>4</v>
      </c>
      <c r="I19" s="80"/>
      <c r="J19" s="80"/>
      <c r="K19" s="83"/>
      <c r="L19" s="131"/>
      <c r="M19" s="82" t="str">
        <f t="shared" si="4"/>
        <v>30.4.</v>
      </c>
      <c r="N19" s="80"/>
      <c r="O19" s="80"/>
      <c r="P19" s="80"/>
      <c r="Q19" s="83"/>
      <c r="R19" s="131"/>
      <c r="S19" s="84">
        <f t="shared" si="5"/>
        <v>0.90416666666666667</v>
      </c>
      <c r="T19" s="80"/>
      <c r="U19" s="80"/>
      <c r="V19" s="80"/>
      <c r="W19" s="83"/>
      <c r="X19" s="131"/>
      <c r="Y19" s="82" t="str">
        <f>$Y$17</f>
        <v>Beamer</v>
      </c>
      <c r="Z19" s="80"/>
      <c r="AA19" s="80"/>
      <c r="AB19" s="80"/>
      <c r="AC19" s="80"/>
      <c r="AD19" s="80"/>
      <c r="AE19" s="80"/>
      <c r="AF19" s="80"/>
      <c r="AG19" s="80"/>
      <c r="AH19" s="83"/>
      <c r="AI19" s="131"/>
      <c r="AJ19" s="129" t="str">
        <f>$AA$8 &amp; " "</f>
        <v xml:space="preserve">Jule </v>
      </c>
      <c r="AK19" s="129"/>
      <c r="AL19" s="129"/>
      <c r="AM19" s="129"/>
      <c r="AN19" s="129"/>
      <c r="AO19" s="129"/>
      <c r="AP19" s="129"/>
      <c r="AQ19" s="129"/>
      <c r="AR19" s="129"/>
      <c r="AS19" s="129"/>
      <c r="AT19" s="129"/>
      <c r="AU19" s="129"/>
      <c r="AV19" s="129"/>
      <c r="AW19" s="129"/>
      <c r="AX19" s="85"/>
      <c r="AY19" s="83" t="s">
        <v>2</v>
      </c>
      <c r="AZ19" s="130"/>
      <c r="BA19" s="82"/>
      <c r="BB19" s="77" t="str">
        <f>" " &amp; $AO$8</f>
        <v xml:space="preserve"> Christoph</v>
      </c>
      <c r="BC19" s="128"/>
      <c r="BD19" s="128"/>
      <c r="BE19" s="128"/>
      <c r="BF19" s="128"/>
      <c r="BG19" s="128"/>
      <c r="BH19" s="128"/>
      <c r="BI19" s="128"/>
      <c r="BJ19" s="128"/>
      <c r="BK19" s="128"/>
      <c r="BL19" s="128"/>
      <c r="BM19" s="128"/>
      <c r="BN19" s="128"/>
      <c r="BO19" s="128"/>
      <c r="BP19" s="128"/>
      <c r="BQ19" s="131"/>
      <c r="BR19" s="78">
        <v>3</v>
      </c>
      <c r="BS19" s="79"/>
      <c r="BT19" s="79"/>
      <c r="BU19" s="79"/>
      <c r="BV19" s="79"/>
      <c r="BW19" s="80" t="s">
        <v>2</v>
      </c>
      <c r="BX19" s="80"/>
      <c r="BY19" s="80"/>
      <c r="BZ19" s="79">
        <v>0</v>
      </c>
      <c r="CA19" s="79"/>
      <c r="CB19" s="79"/>
      <c r="CC19" s="79"/>
      <c r="CD19" s="81"/>
      <c r="CE19" s="65"/>
      <c r="CF19" s="37">
        <f t="shared" si="0"/>
        <v>1</v>
      </c>
      <c r="CG19" s="37">
        <f t="shared" si="1"/>
        <v>1</v>
      </c>
      <c r="CH19" s="37">
        <f t="shared" si="2"/>
        <v>0</v>
      </c>
      <c r="CI19" s="37">
        <f t="shared" si="3"/>
        <v>0</v>
      </c>
      <c r="CJ19" s="134"/>
    </row>
    <row r="20" spans="1:88" ht="11.25" customHeight="1" x14ac:dyDescent="0.3">
      <c r="A20" s="14"/>
      <c r="B20" s="61"/>
      <c r="C20" s="92"/>
      <c r="D20" s="93"/>
      <c r="E20" s="93"/>
      <c r="F20" s="94"/>
      <c r="G20" s="132"/>
      <c r="H20" s="82">
        <f t="shared" si="6"/>
        <v>5</v>
      </c>
      <c r="I20" s="80"/>
      <c r="J20" s="80"/>
      <c r="K20" s="83"/>
      <c r="L20" s="131"/>
      <c r="M20" s="82" t="str">
        <f t="shared" si="4"/>
        <v>30.4.</v>
      </c>
      <c r="N20" s="80"/>
      <c r="O20" s="80"/>
      <c r="P20" s="80"/>
      <c r="Q20" s="83"/>
      <c r="R20" s="131"/>
      <c r="S20" s="84">
        <f t="shared" si="5"/>
        <v>0.91249999999999998</v>
      </c>
      <c r="T20" s="80"/>
      <c r="U20" s="80"/>
      <c r="V20" s="80"/>
      <c r="W20" s="83"/>
      <c r="X20" s="131"/>
      <c r="Y20" s="82" t="str">
        <f>$Y$16</f>
        <v>Fernseher</v>
      </c>
      <c r="Z20" s="80"/>
      <c r="AA20" s="80"/>
      <c r="AB20" s="80"/>
      <c r="AC20" s="80"/>
      <c r="AD20" s="80"/>
      <c r="AE20" s="80"/>
      <c r="AF20" s="80"/>
      <c r="AG20" s="80"/>
      <c r="AH20" s="83"/>
      <c r="AI20" s="131"/>
      <c r="AJ20" s="129" t="str">
        <f>$BC$8 &amp; " "</f>
        <v xml:space="preserve">Ratze </v>
      </c>
      <c r="AK20" s="129"/>
      <c r="AL20" s="129"/>
      <c r="AM20" s="129"/>
      <c r="AN20" s="129"/>
      <c r="AO20" s="129"/>
      <c r="AP20" s="129"/>
      <c r="AQ20" s="129"/>
      <c r="AR20" s="129"/>
      <c r="AS20" s="129"/>
      <c r="AT20" s="129"/>
      <c r="AU20" s="129"/>
      <c r="AV20" s="129"/>
      <c r="AW20" s="129"/>
      <c r="AX20" s="85"/>
      <c r="AY20" s="83" t="s">
        <v>2</v>
      </c>
      <c r="AZ20" s="130"/>
      <c r="BA20" s="82"/>
      <c r="BB20" s="77" t="str">
        <f>" " &amp; $BQ$8</f>
        <v xml:space="preserve"> Schmiddi</v>
      </c>
      <c r="BC20" s="128"/>
      <c r="BD20" s="128"/>
      <c r="BE20" s="128"/>
      <c r="BF20" s="128"/>
      <c r="BG20" s="128"/>
      <c r="BH20" s="128"/>
      <c r="BI20" s="128"/>
      <c r="BJ20" s="128"/>
      <c r="BK20" s="128"/>
      <c r="BL20" s="128"/>
      <c r="BM20" s="128"/>
      <c r="BN20" s="128"/>
      <c r="BO20" s="128"/>
      <c r="BP20" s="128"/>
      <c r="BQ20" s="131"/>
      <c r="BR20" s="78">
        <v>3</v>
      </c>
      <c r="BS20" s="79"/>
      <c r="BT20" s="79"/>
      <c r="BU20" s="79"/>
      <c r="BV20" s="79"/>
      <c r="BW20" s="80" t="s">
        <v>2</v>
      </c>
      <c r="BX20" s="80"/>
      <c r="BY20" s="80"/>
      <c r="BZ20" s="79">
        <v>0</v>
      </c>
      <c r="CA20" s="79"/>
      <c r="CB20" s="79"/>
      <c r="CC20" s="79"/>
      <c r="CD20" s="81"/>
      <c r="CE20" s="65"/>
      <c r="CF20" s="37">
        <f t="shared" si="0"/>
        <v>1</v>
      </c>
      <c r="CG20" s="37">
        <f t="shared" si="1"/>
        <v>1</v>
      </c>
      <c r="CH20" s="37">
        <f t="shared" si="2"/>
        <v>0</v>
      </c>
      <c r="CI20" s="37">
        <f t="shared" si="3"/>
        <v>0</v>
      </c>
      <c r="CJ20" s="134"/>
    </row>
    <row r="21" spans="1:88" ht="11.25" customHeight="1" x14ac:dyDescent="0.3">
      <c r="A21" s="14"/>
      <c r="B21" s="61"/>
      <c r="C21" s="92"/>
      <c r="D21" s="93"/>
      <c r="E21" s="93"/>
      <c r="F21" s="94"/>
      <c r="G21" s="132"/>
      <c r="H21" s="82">
        <f t="shared" si="6"/>
        <v>6</v>
      </c>
      <c r="I21" s="80"/>
      <c r="J21" s="80"/>
      <c r="K21" s="83"/>
      <c r="L21" s="131"/>
      <c r="M21" s="82" t="str">
        <f t="shared" si="4"/>
        <v>30.4.</v>
      </c>
      <c r="N21" s="80"/>
      <c r="O21" s="80"/>
      <c r="P21" s="80"/>
      <c r="Q21" s="83"/>
      <c r="R21" s="131"/>
      <c r="S21" s="84">
        <f t="shared" si="5"/>
        <v>0.91249999999999998</v>
      </c>
      <c r="T21" s="80"/>
      <c r="U21" s="80"/>
      <c r="V21" s="80"/>
      <c r="W21" s="83"/>
      <c r="X21" s="131"/>
      <c r="Y21" s="82" t="str">
        <f>$Y$17</f>
        <v>Beamer</v>
      </c>
      <c r="Z21" s="80"/>
      <c r="AA21" s="80"/>
      <c r="AB21" s="80"/>
      <c r="AC21" s="80"/>
      <c r="AD21" s="80"/>
      <c r="AE21" s="80"/>
      <c r="AF21" s="80"/>
      <c r="AG21" s="80"/>
      <c r="AH21" s="83"/>
      <c r="AI21" s="131"/>
      <c r="AJ21" s="129" t="str">
        <f>$M$8 &amp; " "</f>
        <v xml:space="preserve">Markus </v>
      </c>
      <c r="AK21" s="129"/>
      <c r="AL21" s="129"/>
      <c r="AM21" s="129"/>
      <c r="AN21" s="129"/>
      <c r="AO21" s="129"/>
      <c r="AP21" s="129"/>
      <c r="AQ21" s="129"/>
      <c r="AR21" s="129"/>
      <c r="AS21" s="129"/>
      <c r="AT21" s="129"/>
      <c r="AU21" s="129"/>
      <c r="AV21" s="129"/>
      <c r="AW21" s="129"/>
      <c r="AX21" s="85"/>
      <c r="AY21" s="83" t="s">
        <v>2</v>
      </c>
      <c r="AZ21" s="130"/>
      <c r="BA21" s="82"/>
      <c r="BB21" s="77" t="str">
        <f>" " &amp; $AO$8</f>
        <v xml:space="preserve"> Christoph</v>
      </c>
      <c r="BC21" s="128"/>
      <c r="BD21" s="128"/>
      <c r="BE21" s="128"/>
      <c r="BF21" s="128"/>
      <c r="BG21" s="128"/>
      <c r="BH21" s="128"/>
      <c r="BI21" s="128"/>
      <c r="BJ21" s="128"/>
      <c r="BK21" s="128"/>
      <c r="BL21" s="128"/>
      <c r="BM21" s="128"/>
      <c r="BN21" s="128"/>
      <c r="BO21" s="128"/>
      <c r="BP21" s="128"/>
      <c r="BQ21" s="131"/>
      <c r="BR21" s="78">
        <v>1</v>
      </c>
      <c r="BS21" s="79"/>
      <c r="BT21" s="79"/>
      <c r="BU21" s="79"/>
      <c r="BV21" s="79"/>
      <c r="BW21" s="80" t="s">
        <v>2</v>
      </c>
      <c r="BX21" s="80"/>
      <c r="BY21" s="80"/>
      <c r="BZ21" s="79">
        <v>1</v>
      </c>
      <c r="CA21" s="79"/>
      <c r="CB21" s="79"/>
      <c r="CC21" s="79"/>
      <c r="CD21" s="81"/>
      <c r="CE21" s="65"/>
      <c r="CF21" s="37">
        <f t="shared" si="0"/>
        <v>1</v>
      </c>
      <c r="CG21" s="37">
        <f t="shared" si="1"/>
        <v>0</v>
      </c>
      <c r="CH21" s="37">
        <f t="shared" si="2"/>
        <v>1</v>
      </c>
      <c r="CI21" s="37">
        <f t="shared" si="3"/>
        <v>0</v>
      </c>
      <c r="CJ21" s="134"/>
    </row>
    <row r="22" spans="1:88" ht="11.25" customHeight="1" x14ac:dyDescent="0.3">
      <c r="A22" s="14"/>
      <c r="B22" s="61"/>
      <c r="C22" s="92"/>
      <c r="D22" s="93"/>
      <c r="E22" s="93"/>
      <c r="F22" s="94"/>
      <c r="G22" s="132"/>
      <c r="H22" s="82">
        <f t="shared" si="6"/>
        <v>7</v>
      </c>
      <c r="I22" s="80"/>
      <c r="J22" s="80"/>
      <c r="K22" s="83"/>
      <c r="L22" s="131"/>
      <c r="M22" s="82" t="str">
        <f t="shared" si="4"/>
        <v>30.4.</v>
      </c>
      <c r="N22" s="80"/>
      <c r="O22" s="80"/>
      <c r="P22" s="80"/>
      <c r="Q22" s="83"/>
      <c r="R22" s="131"/>
      <c r="S22" s="84">
        <f t="shared" si="5"/>
        <v>0.92083333333333328</v>
      </c>
      <c r="T22" s="80"/>
      <c r="U22" s="80"/>
      <c r="V22" s="80"/>
      <c r="W22" s="83"/>
      <c r="X22" s="131"/>
      <c r="Y22" s="82" t="str">
        <f>$Y$16</f>
        <v>Fernseher</v>
      </c>
      <c r="Z22" s="80"/>
      <c r="AA22" s="80"/>
      <c r="AB22" s="80"/>
      <c r="AC22" s="80"/>
      <c r="AD22" s="80"/>
      <c r="AE22" s="80"/>
      <c r="AF22" s="80"/>
      <c r="AG22" s="80"/>
      <c r="AH22" s="83"/>
      <c r="AI22" s="131"/>
      <c r="AJ22" s="129" t="str">
        <f>$AA$8 &amp; " "</f>
        <v xml:space="preserve">Jule </v>
      </c>
      <c r="AK22" s="129"/>
      <c r="AL22" s="129"/>
      <c r="AM22" s="129"/>
      <c r="AN22" s="129"/>
      <c r="AO22" s="129"/>
      <c r="AP22" s="129"/>
      <c r="AQ22" s="129"/>
      <c r="AR22" s="129"/>
      <c r="AS22" s="129"/>
      <c r="AT22" s="129"/>
      <c r="AU22" s="129"/>
      <c r="AV22" s="129"/>
      <c r="AW22" s="129"/>
      <c r="AX22" s="85"/>
      <c r="AY22" s="83" t="s">
        <v>2</v>
      </c>
      <c r="AZ22" s="130"/>
      <c r="BA22" s="82"/>
      <c r="BB22" s="77" t="str">
        <f>" " &amp; $BC$8</f>
        <v xml:space="preserve"> Ratze</v>
      </c>
      <c r="BC22" s="128"/>
      <c r="BD22" s="128"/>
      <c r="BE22" s="128"/>
      <c r="BF22" s="128"/>
      <c r="BG22" s="128"/>
      <c r="BH22" s="128"/>
      <c r="BI22" s="128"/>
      <c r="BJ22" s="128"/>
      <c r="BK22" s="128"/>
      <c r="BL22" s="128"/>
      <c r="BM22" s="128"/>
      <c r="BN22" s="128"/>
      <c r="BO22" s="128"/>
      <c r="BP22" s="128"/>
      <c r="BQ22" s="131"/>
      <c r="BR22" s="78">
        <v>0</v>
      </c>
      <c r="BS22" s="79"/>
      <c r="BT22" s="79"/>
      <c r="BU22" s="79"/>
      <c r="BV22" s="79"/>
      <c r="BW22" s="80" t="s">
        <v>2</v>
      </c>
      <c r="BX22" s="80"/>
      <c r="BY22" s="80"/>
      <c r="BZ22" s="79">
        <v>2</v>
      </c>
      <c r="CA22" s="79"/>
      <c r="CB22" s="79"/>
      <c r="CC22" s="79"/>
      <c r="CD22" s="81"/>
      <c r="CE22" s="65"/>
      <c r="CF22" s="37">
        <f t="shared" si="0"/>
        <v>1</v>
      </c>
      <c r="CG22" s="37">
        <f t="shared" si="1"/>
        <v>0</v>
      </c>
      <c r="CH22" s="37">
        <f t="shared" si="2"/>
        <v>0</v>
      </c>
      <c r="CI22" s="37">
        <f t="shared" si="3"/>
        <v>1</v>
      </c>
      <c r="CJ22" s="134"/>
    </row>
    <row r="23" spans="1:88" ht="11.25" customHeight="1" x14ac:dyDescent="0.3">
      <c r="A23" s="14"/>
      <c r="B23" s="61"/>
      <c r="C23" s="92"/>
      <c r="D23" s="93"/>
      <c r="E23" s="93"/>
      <c r="F23" s="94"/>
      <c r="G23" s="132"/>
      <c r="H23" s="82">
        <f t="shared" si="6"/>
        <v>8</v>
      </c>
      <c r="I23" s="80"/>
      <c r="J23" s="80"/>
      <c r="K23" s="83"/>
      <c r="L23" s="131"/>
      <c r="M23" s="82" t="str">
        <f t="shared" si="4"/>
        <v>30.4.</v>
      </c>
      <c r="N23" s="80"/>
      <c r="O23" s="80"/>
      <c r="P23" s="80"/>
      <c r="Q23" s="83"/>
      <c r="R23" s="131"/>
      <c r="S23" s="84">
        <f t="shared" si="5"/>
        <v>0.92083333333333328</v>
      </c>
      <c r="T23" s="80"/>
      <c r="U23" s="80"/>
      <c r="V23" s="80"/>
      <c r="W23" s="83"/>
      <c r="X23" s="131"/>
      <c r="Y23" s="82" t="str">
        <f>$Y$17</f>
        <v>Beamer</v>
      </c>
      <c r="Z23" s="80"/>
      <c r="AA23" s="80"/>
      <c r="AB23" s="80"/>
      <c r="AC23" s="80"/>
      <c r="AD23" s="80"/>
      <c r="AE23" s="80"/>
      <c r="AF23" s="80"/>
      <c r="AG23" s="80"/>
      <c r="AH23" s="83"/>
      <c r="AI23" s="131"/>
      <c r="AJ23" s="129" t="str">
        <f>$AO$8 &amp; " "</f>
        <v xml:space="preserve">Christoph </v>
      </c>
      <c r="AK23" s="129"/>
      <c r="AL23" s="129"/>
      <c r="AM23" s="129"/>
      <c r="AN23" s="129"/>
      <c r="AO23" s="129"/>
      <c r="AP23" s="129"/>
      <c r="AQ23" s="129"/>
      <c r="AR23" s="129"/>
      <c r="AS23" s="129"/>
      <c r="AT23" s="129"/>
      <c r="AU23" s="129"/>
      <c r="AV23" s="129"/>
      <c r="AW23" s="129"/>
      <c r="AX23" s="85"/>
      <c r="AY23" s="83" t="s">
        <v>2</v>
      </c>
      <c r="AZ23" s="130"/>
      <c r="BA23" s="82"/>
      <c r="BB23" s="77" t="str">
        <f>" " &amp; $BQ$8</f>
        <v xml:space="preserve"> Schmiddi</v>
      </c>
      <c r="BC23" s="128"/>
      <c r="BD23" s="128"/>
      <c r="BE23" s="128"/>
      <c r="BF23" s="128"/>
      <c r="BG23" s="128"/>
      <c r="BH23" s="128"/>
      <c r="BI23" s="128"/>
      <c r="BJ23" s="128"/>
      <c r="BK23" s="128"/>
      <c r="BL23" s="128"/>
      <c r="BM23" s="128"/>
      <c r="BN23" s="128"/>
      <c r="BO23" s="128"/>
      <c r="BP23" s="128"/>
      <c r="BQ23" s="131"/>
      <c r="BR23" s="78">
        <v>1</v>
      </c>
      <c r="BS23" s="79"/>
      <c r="BT23" s="79"/>
      <c r="BU23" s="79"/>
      <c r="BV23" s="79"/>
      <c r="BW23" s="80" t="s">
        <v>2</v>
      </c>
      <c r="BX23" s="80"/>
      <c r="BY23" s="80"/>
      <c r="BZ23" s="79">
        <v>0</v>
      </c>
      <c r="CA23" s="79"/>
      <c r="CB23" s="79"/>
      <c r="CC23" s="79"/>
      <c r="CD23" s="81"/>
      <c r="CE23" s="65"/>
      <c r="CF23" s="37">
        <f t="shared" si="0"/>
        <v>1</v>
      </c>
      <c r="CG23" s="37">
        <f t="shared" si="1"/>
        <v>1</v>
      </c>
      <c r="CH23" s="37">
        <f t="shared" si="2"/>
        <v>0</v>
      </c>
      <c r="CI23" s="37">
        <f t="shared" si="3"/>
        <v>0</v>
      </c>
      <c r="CJ23" s="134"/>
    </row>
    <row r="24" spans="1:88" ht="11.25" customHeight="1" x14ac:dyDescent="0.3">
      <c r="A24" s="14"/>
      <c r="B24" s="61"/>
      <c r="C24" s="92"/>
      <c r="D24" s="93"/>
      <c r="E24" s="93"/>
      <c r="F24" s="94"/>
      <c r="G24" s="132"/>
      <c r="H24" s="82">
        <f t="shared" si="6"/>
        <v>9</v>
      </c>
      <c r="I24" s="80"/>
      <c r="J24" s="80"/>
      <c r="K24" s="83"/>
      <c r="L24" s="131"/>
      <c r="M24" s="82" t="str">
        <f t="shared" si="4"/>
        <v>30.4.</v>
      </c>
      <c r="N24" s="80"/>
      <c r="O24" s="80"/>
      <c r="P24" s="80"/>
      <c r="Q24" s="83"/>
      <c r="R24" s="131"/>
      <c r="S24" s="84">
        <f t="shared" si="5"/>
        <v>0.92916666666666659</v>
      </c>
      <c r="T24" s="80"/>
      <c r="U24" s="80"/>
      <c r="V24" s="80"/>
      <c r="W24" s="83"/>
      <c r="X24" s="131"/>
      <c r="Y24" s="82" t="str">
        <f>$Y$16</f>
        <v>Fernseher</v>
      </c>
      <c r="Z24" s="80"/>
      <c r="AA24" s="80"/>
      <c r="AB24" s="80"/>
      <c r="AC24" s="80"/>
      <c r="AD24" s="80"/>
      <c r="AE24" s="80"/>
      <c r="AF24" s="80"/>
      <c r="AG24" s="80"/>
      <c r="AH24" s="83"/>
      <c r="AI24" s="131"/>
      <c r="AJ24" s="129" t="str">
        <f>$BC$8 &amp; " "</f>
        <v xml:space="preserve">Ratze </v>
      </c>
      <c r="AK24" s="129"/>
      <c r="AL24" s="129"/>
      <c r="AM24" s="129"/>
      <c r="AN24" s="129"/>
      <c r="AO24" s="129"/>
      <c r="AP24" s="129"/>
      <c r="AQ24" s="129"/>
      <c r="AR24" s="129"/>
      <c r="AS24" s="129"/>
      <c r="AT24" s="129"/>
      <c r="AU24" s="129"/>
      <c r="AV24" s="129"/>
      <c r="AW24" s="129"/>
      <c r="AX24" s="85"/>
      <c r="AY24" s="83" t="s">
        <v>2</v>
      </c>
      <c r="AZ24" s="130"/>
      <c r="BA24" s="82"/>
      <c r="BB24" s="77" t="str">
        <f>" " &amp; $M$8</f>
        <v xml:space="preserve"> Markus</v>
      </c>
      <c r="BC24" s="128"/>
      <c r="BD24" s="128"/>
      <c r="BE24" s="128"/>
      <c r="BF24" s="128"/>
      <c r="BG24" s="128"/>
      <c r="BH24" s="128"/>
      <c r="BI24" s="128"/>
      <c r="BJ24" s="128"/>
      <c r="BK24" s="128"/>
      <c r="BL24" s="128"/>
      <c r="BM24" s="128"/>
      <c r="BN24" s="128"/>
      <c r="BO24" s="128"/>
      <c r="BP24" s="128"/>
      <c r="BQ24" s="131"/>
      <c r="BR24" s="78">
        <v>0</v>
      </c>
      <c r="BS24" s="79"/>
      <c r="BT24" s="79"/>
      <c r="BU24" s="79"/>
      <c r="BV24" s="79"/>
      <c r="BW24" s="80" t="s">
        <v>2</v>
      </c>
      <c r="BX24" s="80"/>
      <c r="BY24" s="80"/>
      <c r="BZ24" s="79">
        <v>4</v>
      </c>
      <c r="CA24" s="79"/>
      <c r="CB24" s="79"/>
      <c r="CC24" s="79"/>
      <c r="CD24" s="81"/>
      <c r="CE24" s="65"/>
      <c r="CF24" s="37">
        <f t="shared" si="0"/>
        <v>1</v>
      </c>
      <c r="CG24" s="37">
        <f t="shared" si="1"/>
        <v>0</v>
      </c>
      <c r="CH24" s="37">
        <f t="shared" si="2"/>
        <v>0</v>
      </c>
      <c r="CI24" s="37">
        <f t="shared" si="3"/>
        <v>1</v>
      </c>
      <c r="CJ24" s="134"/>
    </row>
    <row r="25" spans="1:88" ht="11.25" customHeight="1" x14ac:dyDescent="0.3">
      <c r="A25" s="14"/>
      <c r="B25" s="61"/>
      <c r="C25" s="95"/>
      <c r="D25" s="96"/>
      <c r="E25" s="96"/>
      <c r="F25" s="97"/>
      <c r="G25" s="132"/>
      <c r="H25" s="82">
        <f t="shared" si="6"/>
        <v>10</v>
      </c>
      <c r="I25" s="80"/>
      <c r="J25" s="80"/>
      <c r="K25" s="83"/>
      <c r="L25" s="131"/>
      <c r="M25" s="82" t="str">
        <f t="shared" si="4"/>
        <v>30.4.</v>
      </c>
      <c r="N25" s="80"/>
      <c r="O25" s="80"/>
      <c r="P25" s="80"/>
      <c r="Q25" s="83"/>
      <c r="R25" s="131"/>
      <c r="S25" s="84">
        <f t="shared" si="5"/>
        <v>0.92916666666666659</v>
      </c>
      <c r="T25" s="80"/>
      <c r="U25" s="80"/>
      <c r="V25" s="80"/>
      <c r="W25" s="83"/>
      <c r="X25" s="131"/>
      <c r="Y25" s="82" t="str">
        <f>$Y$17</f>
        <v>Beamer</v>
      </c>
      <c r="Z25" s="80"/>
      <c r="AA25" s="80"/>
      <c r="AB25" s="80"/>
      <c r="AC25" s="80"/>
      <c r="AD25" s="80"/>
      <c r="AE25" s="80"/>
      <c r="AF25" s="80"/>
      <c r="AG25" s="80"/>
      <c r="AH25" s="83"/>
      <c r="AI25" s="131"/>
      <c r="AJ25" s="129" t="str">
        <f>$BQ$8 &amp; " "</f>
        <v xml:space="preserve">Schmiddi </v>
      </c>
      <c r="AK25" s="129"/>
      <c r="AL25" s="129"/>
      <c r="AM25" s="129"/>
      <c r="AN25" s="129"/>
      <c r="AO25" s="129"/>
      <c r="AP25" s="129"/>
      <c r="AQ25" s="129"/>
      <c r="AR25" s="129"/>
      <c r="AS25" s="129"/>
      <c r="AT25" s="129"/>
      <c r="AU25" s="129"/>
      <c r="AV25" s="129"/>
      <c r="AW25" s="129"/>
      <c r="AX25" s="85"/>
      <c r="AY25" s="83" t="s">
        <v>2</v>
      </c>
      <c r="AZ25" s="130"/>
      <c r="BA25" s="82"/>
      <c r="BB25" s="77" t="str">
        <f>" " &amp; $AA$8</f>
        <v xml:space="preserve"> Jule</v>
      </c>
      <c r="BC25" s="128"/>
      <c r="BD25" s="128"/>
      <c r="BE25" s="128"/>
      <c r="BF25" s="128"/>
      <c r="BG25" s="128"/>
      <c r="BH25" s="128"/>
      <c r="BI25" s="128"/>
      <c r="BJ25" s="128"/>
      <c r="BK25" s="128"/>
      <c r="BL25" s="128"/>
      <c r="BM25" s="128"/>
      <c r="BN25" s="128"/>
      <c r="BO25" s="128"/>
      <c r="BP25" s="128"/>
      <c r="BQ25" s="131"/>
      <c r="BR25" s="78">
        <v>1</v>
      </c>
      <c r="BS25" s="79"/>
      <c r="BT25" s="79"/>
      <c r="BU25" s="79"/>
      <c r="BV25" s="79"/>
      <c r="BW25" s="80" t="s">
        <v>2</v>
      </c>
      <c r="BX25" s="80"/>
      <c r="BY25" s="80"/>
      <c r="BZ25" s="79">
        <v>1</v>
      </c>
      <c r="CA25" s="79"/>
      <c r="CB25" s="79"/>
      <c r="CC25" s="79"/>
      <c r="CD25" s="81"/>
      <c r="CE25" s="65"/>
      <c r="CF25" s="37">
        <f t="shared" si="0"/>
        <v>1</v>
      </c>
      <c r="CG25" s="37">
        <f t="shared" si="1"/>
        <v>0</v>
      </c>
      <c r="CH25" s="37">
        <f t="shared" si="2"/>
        <v>1</v>
      </c>
      <c r="CI25" s="37">
        <f t="shared" si="3"/>
        <v>0</v>
      </c>
      <c r="CJ25" s="134"/>
    </row>
    <row r="26" spans="1:88" ht="7.5" customHeight="1" x14ac:dyDescent="0.3">
      <c r="A26" s="14"/>
      <c r="B26" s="61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65"/>
      <c r="CF26" s="37"/>
      <c r="CG26" s="37"/>
      <c r="CH26" s="37"/>
      <c r="CI26" s="37"/>
      <c r="CJ26" s="134"/>
    </row>
    <row r="27" spans="1:88" ht="11.25" customHeight="1" x14ac:dyDescent="0.3">
      <c r="A27" s="14"/>
      <c r="B27" s="61"/>
      <c r="C27" s="89" t="s">
        <v>10</v>
      </c>
      <c r="D27" s="90"/>
      <c r="E27" s="90"/>
      <c r="F27" s="91"/>
      <c r="G27" s="132"/>
      <c r="H27" s="82">
        <f>H25+1</f>
        <v>11</v>
      </c>
      <c r="I27" s="80"/>
      <c r="J27" s="80"/>
      <c r="K27" s="83"/>
      <c r="L27" s="131"/>
      <c r="M27" s="82" t="str">
        <f t="shared" ref="M27:M36" si="7">$M$16</f>
        <v>30.4.</v>
      </c>
      <c r="N27" s="80"/>
      <c r="O27" s="80"/>
      <c r="P27" s="80"/>
      <c r="Q27" s="83"/>
      <c r="R27" s="131"/>
      <c r="S27" s="84">
        <f>S24+$C$14</f>
        <v>0.93749999999999989</v>
      </c>
      <c r="T27" s="80"/>
      <c r="U27" s="80"/>
      <c r="V27" s="80"/>
      <c r="W27" s="83"/>
      <c r="X27" s="131"/>
      <c r="Y27" s="82" t="str">
        <f>$Y$17</f>
        <v>Beamer</v>
      </c>
      <c r="Z27" s="80"/>
      <c r="AA27" s="80"/>
      <c r="AB27" s="80"/>
      <c r="AC27" s="80"/>
      <c r="AD27" s="80"/>
      <c r="AE27" s="80"/>
      <c r="AF27" s="80"/>
      <c r="AG27" s="80"/>
      <c r="AH27" s="83"/>
      <c r="AI27" s="131"/>
      <c r="AJ27" s="129" t="str">
        <f>$AA$8 &amp; " "</f>
        <v xml:space="preserve">Jule </v>
      </c>
      <c r="AK27" s="129"/>
      <c r="AL27" s="129"/>
      <c r="AM27" s="129"/>
      <c r="AN27" s="129"/>
      <c r="AO27" s="129"/>
      <c r="AP27" s="129"/>
      <c r="AQ27" s="129"/>
      <c r="AR27" s="129"/>
      <c r="AS27" s="129"/>
      <c r="AT27" s="129"/>
      <c r="AU27" s="129"/>
      <c r="AV27" s="129"/>
      <c r="AW27" s="129"/>
      <c r="AX27" s="85"/>
      <c r="AY27" s="83" t="s">
        <v>2</v>
      </c>
      <c r="AZ27" s="130"/>
      <c r="BA27" s="82"/>
      <c r="BB27" s="77" t="str">
        <f>" " &amp; $M$8</f>
        <v xml:space="preserve"> Markus</v>
      </c>
      <c r="BC27" s="128"/>
      <c r="BD27" s="128"/>
      <c r="BE27" s="128"/>
      <c r="BF27" s="128"/>
      <c r="BG27" s="128"/>
      <c r="BH27" s="128"/>
      <c r="BI27" s="128"/>
      <c r="BJ27" s="128"/>
      <c r="BK27" s="128"/>
      <c r="BL27" s="128"/>
      <c r="BM27" s="128"/>
      <c r="BN27" s="128"/>
      <c r="BO27" s="128"/>
      <c r="BP27" s="128"/>
      <c r="BQ27" s="131"/>
      <c r="BR27" s="78">
        <v>0</v>
      </c>
      <c r="BS27" s="79"/>
      <c r="BT27" s="79"/>
      <c r="BU27" s="79"/>
      <c r="BV27" s="79"/>
      <c r="BW27" s="80" t="s">
        <v>2</v>
      </c>
      <c r="BX27" s="80"/>
      <c r="BY27" s="80"/>
      <c r="BZ27" s="79">
        <v>1</v>
      </c>
      <c r="CA27" s="79"/>
      <c r="CB27" s="79"/>
      <c r="CC27" s="79"/>
      <c r="CD27" s="81"/>
      <c r="CE27" s="65"/>
      <c r="CF27" s="37">
        <f t="shared" ref="CF27:CF36" si="8">IF(AND(ISNUMBER(BR27),ISNUMBER(BZ27)),1,0)</f>
        <v>1</v>
      </c>
      <c r="CG27" s="37">
        <f t="shared" ref="CG27:CG36" si="9">IF(OR(ISBLANK(BR27),ISBLANK(BZ27)),0,IF(BR27&gt;BZ27,1,0))</f>
        <v>0</v>
      </c>
      <c r="CH27" s="37">
        <f t="shared" ref="CH27:CH36" si="10">IF(OR(ISBLANK(BR27),ISBLANK(BZ27)),0,IF(BR27=BZ27,1,0))</f>
        <v>0</v>
      </c>
      <c r="CI27" s="37">
        <f t="shared" ref="CI27:CI36" si="11">IF(OR(ISBLANK(BR27),ISBLANK(BZ27)),0,IF(BR27&lt;BZ27,1,0))</f>
        <v>1</v>
      </c>
      <c r="CJ27" s="134"/>
    </row>
    <row r="28" spans="1:88" ht="11.25" customHeight="1" x14ac:dyDescent="0.3">
      <c r="A28" s="14"/>
      <c r="B28" s="61"/>
      <c r="C28" s="92"/>
      <c r="D28" s="93"/>
      <c r="E28" s="93"/>
      <c r="F28" s="94"/>
      <c r="G28" s="132"/>
      <c r="H28" s="82">
        <f>H27+1</f>
        <v>12</v>
      </c>
      <c r="I28" s="80"/>
      <c r="J28" s="80"/>
      <c r="K28" s="83"/>
      <c r="L28" s="131"/>
      <c r="M28" s="82" t="str">
        <f t="shared" si="7"/>
        <v>30.4.</v>
      </c>
      <c r="N28" s="80"/>
      <c r="O28" s="80"/>
      <c r="P28" s="80"/>
      <c r="Q28" s="83"/>
      <c r="R28" s="131"/>
      <c r="S28" s="84">
        <f>S25+$C$14</f>
        <v>0.93749999999999989</v>
      </c>
      <c r="T28" s="80"/>
      <c r="U28" s="80"/>
      <c r="V28" s="80"/>
      <c r="W28" s="83"/>
      <c r="X28" s="131"/>
      <c r="Y28" s="82" t="str">
        <f>$Y$16</f>
        <v>Fernseher</v>
      </c>
      <c r="Z28" s="80"/>
      <c r="AA28" s="80"/>
      <c r="AB28" s="80"/>
      <c r="AC28" s="80"/>
      <c r="AD28" s="80"/>
      <c r="AE28" s="80"/>
      <c r="AF28" s="80"/>
      <c r="AG28" s="80"/>
      <c r="AH28" s="83"/>
      <c r="AI28" s="131"/>
      <c r="AJ28" s="129" t="str">
        <f>$BC$8 &amp; " "</f>
        <v xml:space="preserve">Ratze </v>
      </c>
      <c r="AK28" s="129"/>
      <c r="AL28" s="129"/>
      <c r="AM28" s="129"/>
      <c r="AN28" s="129"/>
      <c r="AO28" s="129"/>
      <c r="AP28" s="129"/>
      <c r="AQ28" s="129"/>
      <c r="AR28" s="129"/>
      <c r="AS28" s="129"/>
      <c r="AT28" s="129"/>
      <c r="AU28" s="129"/>
      <c r="AV28" s="129"/>
      <c r="AW28" s="129"/>
      <c r="AX28" s="85"/>
      <c r="AY28" s="83" t="s">
        <v>2</v>
      </c>
      <c r="AZ28" s="130"/>
      <c r="BA28" s="82"/>
      <c r="BB28" s="77" t="str">
        <f>" " &amp; $AO$8</f>
        <v xml:space="preserve"> Christoph</v>
      </c>
      <c r="BC28" s="128"/>
      <c r="BD28" s="128"/>
      <c r="BE28" s="128"/>
      <c r="BF28" s="128"/>
      <c r="BG28" s="128"/>
      <c r="BH28" s="128"/>
      <c r="BI28" s="128"/>
      <c r="BJ28" s="128"/>
      <c r="BK28" s="128"/>
      <c r="BL28" s="128"/>
      <c r="BM28" s="128"/>
      <c r="BN28" s="128"/>
      <c r="BO28" s="128"/>
      <c r="BP28" s="128"/>
      <c r="BQ28" s="131"/>
      <c r="BR28" s="78">
        <v>2</v>
      </c>
      <c r="BS28" s="79"/>
      <c r="BT28" s="79"/>
      <c r="BU28" s="79"/>
      <c r="BV28" s="79"/>
      <c r="BW28" s="80" t="s">
        <v>2</v>
      </c>
      <c r="BX28" s="80"/>
      <c r="BY28" s="80"/>
      <c r="BZ28" s="79">
        <v>2</v>
      </c>
      <c r="CA28" s="79"/>
      <c r="CB28" s="79"/>
      <c r="CC28" s="79"/>
      <c r="CD28" s="81"/>
      <c r="CE28" s="65"/>
      <c r="CF28" s="37">
        <f t="shared" si="8"/>
        <v>1</v>
      </c>
      <c r="CG28" s="37">
        <f t="shared" si="9"/>
        <v>0</v>
      </c>
      <c r="CH28" s="37">
        <f t="shared" si="10"/>
        <v>1</v>
      </c>
      <c r="CI28" s="37">
        <f t="shared" si="11"/>
        <v>0</v>
      </c>
      <c r="CJ28" s="134"/>
    </row>
    <row r="29" spans="1:88" ht="11.25" customHeight="1" x14ac:dyDescent="0.3">
      <c r="A29" s="14"/>
      <c r="B29" s="61"/>
      <c r="C29" s="92"/>
      <c r="D29" s="93"/>
      <c r="E29" s="93"/>
      <c r="F29" s="94"/>
      <c r="G29" s="132"/>
      <c r="H29" s="82">
        <f t="shared" ref="H29:H36" si="12">H28+1</f>
        <v>13</v>
      </c>
      <c r="I29" s="80"/>
      <c r="J29" s="80"/>
      <c r="K29" s="83"/>
      <c r="L29" s="131"/>
      <c r="M29" s="82" t="str">
        <f t="shared" si="7"/>
        <v>30.4.</v>
      </c>
      <c r="N29" s="80"/>
      <c r="O29" s="80"/>
      <c r="P29" s="80"/>
      <c r="Q29" s="83"/>
      <c r="R29" s="131"/>
      <c r="S29" s="84">
        <f t="shared" ref="S29:S36" si="13">S27+$C$14</f>
        <v>0.94583333333333319</v>
      </c>
      <c r="T29" s="80"/>
      <c r="U29" s="80"/>
      <c r="V29" s="80"/>
      <c r="W29" s="83"/>
      <c r="X29" s="131"/>
      <c r="Y29" s="82" t="str">
        <f>$Y$17</f>
        <v>Beamer</v>
      </c>
      <c r="Z29" s="80"/>
      <c r="AA29" s="80"/>
      <c r="AB29" s="80"/>
      <c r="AC29" s="80"/>
      <c r="AD29" s="80"/>
      <c r="AE29" s="80"/>
      <c r="AF29" s="80"/>
      <c r="AG29" s="80"/>
      <c r="AH29" s="83"/>
      <c r="AI29" s="131"/>
      <c r="AJ29" s="129" t="str">
        <f>$M$8 &amp; " "</f>
        <v xml:space="preserve">Markus </v>
      </c>
      <c r="AK29" s="129"/>
      <c r="AL29" s="129"/>
      <c r="AM29" s="129"/>
      <c r="AN29" s="129"/>
      <c r="AO29" s="129"/>
      <c r="AP29" s="129"/>
      <c r="AQ29" s="129"/>
      <c r="AR29" s="129"/>
      <c r="AS29" s="129"/>
      <c r="AT29" s="129"/>
      <c r="AU29" s="129"/>
      <c r="AV29" s="129"/>
      <c r="AW29" s="129"/>
      <c r="AX29" s="85"/>
      <c r="AY29" s="83" t="s">
        <v>2</v>
      </c>
      <c r="AZ29" s="130"/>
      <c r="BA29" s="82"/>
      <c r="BB29" s="77" t="str">
        <f>" " &amp; $BQ$8</f>
        <v xml:space="preserve"> Schmiddi</v>
      </c>
      <c r="BC29" s="128"/>
      <c r="BD29" s="128"/>
      <c r="BE29" s="128"/>
      <c r="BF29" s="128"/>
      <c r="BG29" s="128"/>
      <c r="BH29" s="128"/>
      <c r="BI29" s="128"/>
      <c r="BJ29" s="128"/>
      <c r="BK29" s="128"/>
      <c r="BL29" s="128"/>
      <c r="BM29" s="128"/>
      <c r="BN29" s="128"/>
      <c r="BO29" s="128"/>
      <c r="BP29" s="128"/>
      <c r="BQ29" s="131"/>
      <c r="BR29" s="78">
        <v>0</v>
      </c>
      <c r="BS29" s="79"/>
      <c r="BT29" s="79"/>
      <c r="BU29" s="79"/>
      <c r="BV29" s="79"/>
      <c r="BW29" s="80" t="s">
        <v>2</v>
      </c>
      <c r="BX29" s="80"/>
      <c r="BY29" s="80"/>
      <c r="BZ29" s="79">
        <v>0</v>
      </c>
      <c r="CA29" s="79"/>
      <c r="CB29" s="79"/>
      <c r="CC29" s="79"/>
      <c r="CD29" s="81"/>
      <c r="CE29" s="65"/>
      <c r="CF29" s="37">
        <f t="shared" si="8"/>
        <v>1</v>
      </c>
      <c r="CG29" s="37">
        <f t="shared" si="9"/>
        <v>0</v>
      </c>
      <c r="CH29" s="37">
        <f t="shared" si="10"/>
        <v>1</v>
      </c>
      <c r="CI29" s="37">
        <f t="shared" si="11"/>
        <v>0</v>
      </c>
      <c r="CJ29" s="134"/>
    </row>
    <row r="30" spans="1:88" ht="11.25" customHeight="1" x14ac:dyDescent="0.3">
      <c r="A30" s="14"/>
      <c r="B30" s="61"/>
      <c r="C30" s="92"/>
      <c r="D30" s="93"/>
      <c r="E30" s="93"/>
      <c r="F30" s="94"/>
      <c r="G30" s="132"/>
      <c r="H30" s="82">
        <f t="shared" si="12"/>
        <v>14</v>
      </c>
      <c r="I30" s="80"/>
      <c r="J30" s="80"/>
      <c r="K30" s="83"/>
      <c r="L30" s="131"/>
      <c r="M30" s="82" t="str">
        <f t="shared" si="7"/>
        <v>30.4.</v>
      </c>
      <c r="N30" s="80"/>
      <c r="O30" s="80"/>
      <c r="P30" s="80"/>
      <c r="Q30" s="83"/>
      <c r="R30" s="131"/>
      <c r="S30" s="84">
        <f t="shared" si="13"/>
        <v>0.94583333333333319</v>
      </c>
      <c r="T30" s="80"/>
      <c r="U30" s="80"/>
      <c r="V30" s="80"/>
      <c r="W30" s="83"/>
      <c r="X30" s="131"/>
      <c r="Y30" s="82" t="str">
        <f>$Y$16</f>
        <v>Fernseher</v>
      </c>
      <c r="Z30" s="80"/>
      <c r="AA30" s="80"/>
      <c r="AB30" s="80"/>
      <c r="AC30" s="80"/>
      <c r="AD30" s="80"/>
      <c r="AE30" s="80"/>
      <c r="AF30" s="80"/>
      <c r="AG30" s="80"/>
      <c r="AH30" s="83"/>
      <c r="AI30" s="131"/>
      <c r="AJ30" s="129" t="str">
        <f>$AO$8 &amp; " "</f>
        <v xml:space="preserve">Christoph </v>
      </c>
      <c r="AK30" s="129"/>
      <c r="AL30" s="129"/>
      <c r="AM30" s="129"/>
      <c r="AN30" s="129"/>
      <c r="AO30" s="129"/>
      <c r="AP30" s="129"/>
      <c r="AQ30" s="129"/>
      <c r="AR30" s="129"/>
      <c r="AS30" s="129"/>
      <c r="AT30" s="129"/>
      <c r="AU30" s="129"/>
      <c r="AV30" s="129"/>
      <c r="AW30" s="129"/>
      <c r="AX30" s="85"/>
      <c r="AY30" s="83" t="s">
        <v>2</v>
      </c>
      <c r="AZ30" s="130"/>
      <c r="BA30" s="82"/>
      <c r="BB30" s="77" t="str">
        <f>" " &amp; $AA$8</f>
        <v xml:space="preserve"> Jule</v>
      </c>
      <c r="BC30" s="128"/>
      <c r="BD30" s="128"/>
      <c r="BE30" s="128"/>
      <c r="BF30" s="128"/>
      <c r="BG30" s="128"/>
      <c r="BH30" s="128"/>
      <c r="BI30" s="128"/>
      <c r="BJ30" s="128"/>
      <c r="BK30" s="128"/>
      <c r="BL30" s="128"/>
      <c r="BM30" s="128"/>
      <c r="BN30" s="128"/>
      <c r="BO30" s="128"/>
      <c r="BP30" s="128"/>
      <c r="BQ30" s="131"/>
      <c r="BR30" s="78">
        <v>1</v>
      </c>
      <c r="BS30" s="79"/>
      <c r="BT30" s="79"/>
      <c r="BU30" s="79"/>
      <c r="BV30" s="79"/>
      <c r="BW30" s="80" t="s">
        <v>2</v>
      </c>
      <c r="BX30" s="80"/>
      <c r="BY30" s="80"/>
      <c r="BZ30" s="79">
        <v>0</v>
      </c>
      <c r="CA30" s="79"/>
      <c r="CB30" s="79"/>
      <c r="CC30" s="79"/>
      <c r="CD30" s="81"/>
      <c r="CE30" s="65"/>
      <c r="CF30" s="37">
        <f t="shared" si="8"/>
        <v>1</v>
      </c>
      <c r="CG30" s="37">
        <f t="shared" si="9"/>
        <v>1</v>
      </c>
      <c r="CH30" s="37">
        <f t="shared" si="10"/>
        <v>0</v>
      </c>
      <c r="CI30" s="37">
        <f t="shared" si="11"/>
        <v>0</v>
      </c>
      <c r="CJ30" s="134"/>
    </row>
    <row r="31" spans="1:88" ht="11.25" customHeight="1" x14ac:dyDescent="0.3">
      <c r="A31" s="14"/>
      <c r="B31" s="61"/>
      <c r="C31" s="92"/>
      <c r="D31" s="93"/>
      <c r="E31" s="93"/>
      <c r="F31" s="94"/>
      <c r="G31" s="132"/>
      <c r="H31" s="82">
        <f t="shared" si="12"/>
        <v>15</v>
      </c>
      <c r="I31" s="80"/>
      <c r="J31" s="80"/>
      <c r="K31" s="83"/>
      <c r="L31" s="131"/>
      <c r="M31" s="82" t="str">
        <f t="shared" si="7"/>
        <v>30.4.</v>
      </c>
      <c r="N31" s="80"/>
      <c r="O31" s="80"/>
      <c r="P31" s="80"/>
      <c r="Q31" s="83"/>
      <c r="R31" s="131"/>
      <c r="S31" s="84">
        <f t="shared" si="13"/>
        <v>0.9541666666666665</v>
      </c>
      <c r="T31" s="80"/>
      <c r="U31" s="80"/>
      <c r="V31" s="80"/>
      <c r="W31" s="83"/>
      <c r="X31" s="131"/>
      <c r="Y31" s="82" t="str">
        <f>$Y$17</f>
        <v>Beamer</v>
      </c>
      <c r="Z31" s="80"/>
      <c r="AA31" s="80"/>
      <c r="AB31" s="80"/>
      <c r="AC31" s="80"/>
      <c r="AD31" s="80"/>
      <c r="AE31" s="80"/>
      <c r="AF31" s="80"/>
      <c r="AG31" s="80"/>
      <c r="AH31" s="83"/>
      <c r="AI31" s="131"/>
      <c r="AJ31" s="129" t="str">
        <f>$BQ$8 &amp; " "</f>
        <v xml:space="preserve">Schmiddi </v>
      </c>
      <c r="AK31" s="129"/>
      <c r="AL31" s="129"/>
      <c r="AM31" s="129"/>
      <c r="AN31" s="129"/>
      <c r="AO31" s="129"/>
      <c r="AP31" s="129"/>
      <c r="AQ31" s="129"/>
      <c r="AR31" s="129"/>
      <c r="AS31" s="129"/>
      <c r="AT31" s="129"/>
      <c r="AU31" s="129"/>
      <c r="AV31" s="129"/>
      <c r="AW31" s="129"/>
      <c r="AX31" s="85"/>
      <c r="AY31" s="83" t="s">
        <v>2</v>
      </c>
      <c r="AZ31" s="130"/>
      <c r="BA31" s="82"/>
      <c r="BB31" s="77" t="str">
        <f>" " &amp; $BC$8</f>
        <v xml:space="preserve"> Ratze</v>
      </c>
      <c r="BC31" s="128"/>
      <c r="BD31" s="128"/>
      <c r="BE31" s="128"/>
      <c r="BF31" s="128"/>
      <c r="BG31" s="128"/>
      <c r="BH31" s="128"/>
      <c r="BI31" s="128"/>
      <c r="BJ31" s="128"/>
      <c r="BK31" s="128"/>
      <c r="BL31" s="128"/>
      <c r="BM31" s="128"/>
      <c r="BN31" s="128"/>
      <c r="BO31" s="128"/>
      <c r="BP31" s="128"/>
      <c r="BQ31" s="131"/>
      <c r="BR31" s="78">
        <v>0</v>
      </c>
      <c r="BS31" s="79"/>
      <c r="BT31" s="79"/>
      <c r="BU31" s="79"/>
      <c r="BV31" s="79"/>
      <c r="BW31" s="80" t="s">
        <v>2</v>
      </c>
      <c r="BX31" s="80"/>
      <c r="BY31" s="80"/>
      <c r="BZ31" s="79">
        <v>5</v>
      </c>
      <c r="CA31" s="79"/>
      <c r="CB31" s="79"/>
      <c r="CC31" s="79"/>
      <c r="CD31" s="81"/>
      <c r="CE31" s="65"/>
      <c r="CF31" s="37">
        <f t="shared" si="8"/>
        <v>1</v>
      </c>
      <c r="CG31" s="37">
        <f t="shared" si="9"/>
        <v>0</v>
      </c>
      <c r="CH31" s="37">
        <f t="shared" si="10"/>
        <v>0</v>
      </c>
      <c r="CI31" s="37">
        <f t="shared" si="11"/>
        <v>1</v>
      </c>
      <c r="CJ31" s="134"/>
    </row>
    <row r="32" spans="1:88" ht="11.25" customHeight="1" x14ac:dyDescent="0.3">
      <c r="A32" s="14"/>
      <c r="B32" s="61"/>
      <c r="C32" s="92"/>
      <c r="D32" s="93"/>
      <c r="E32" s="93"/>
      <c r="F32" s="94"/>
      <c r="G32" s="132"/>
      <c r="H32" s="82">
        <f t="shared" si="12"/>
        <v>16</v>
      </c>
      <c r="I32" s="80"/>
      <c r="J32" s="80"/>
      <c r="K32" s="83"/>
      <c r="L32" s="131"/>
      <c r="M32" s="82" t="str">
        <f t="shared" si="7"/>
        <v>30.4.</v>
      </c>
      <c r="N32" s="80"/>
      <c r="O32" s="80"/>
      <c r="P32" s="80"/>
      <c r="Q32" s="83"/>
      <c r="R32" s="131"/>
      <c r="S32" s="84">
        <f t="shared" si="13"/>
        <v>0.9541666666666665</v>
      </c>
      <c r="T32" s="80"/>
      <c r="U32" s="80"/>
      <c r="V32" s="80"/>
      <c r="W32" s="83"/>
      <c r="X32" s="131"/>
      <c r="Y32" s="82" t="str">
        <f>$Y$16</f>
        <v>Fernseher</v>
      </c>
      <c r="Z32" s="80"/>
      <c r="AA32" s="80"/>
      <c r="AB32" s="80"/>
      <c r="AC32" s="80"/>
      <c r="AD32" s="80"/>
      <c r="AE32" s="80"/>
      <c r="AF32" s="80"/>
      <c r="AG32" s="80"/>
      <c r="AH32" s="83"/>
      <c r="AI32" s="131"/>
      <c r="AJ32" s="129" t="str">
        <f>$AO$8 &amp; " "</f>
        <v xml:space="preserve">Christoph </v>
      </c>
      <c r="AK32" s="129"/>
      <c r="AL32" s="129"/>
      <c r="AM32" s="129"/>
      <c r="AN32" s="129"/>
      <c r="AO32" s="129"/>
      <c r="AP32" s="129"/>
      <c r="AQ32" s="129"/>
      <c r="AR32" s="129"/>
      <c r="AS32" s="129"/>
      <c r="AT32" s="129"/>
      <c r="AU32" s="129"/>
      <c r="AV32" s="129"/>
      <c r="AW32" s="129"/>
      <c r="AX32" s="85"/>
      <c r="AY32" s="83" t="s">
        <v>2</v>
      </c>
      <c r="AZ32" s="130"/>
      <c r="BA32" s="82"/>
      <c r="BB32" s="77" t="str">
        <f>" " &amp; $M$8</f>
        <v xml:space="preserve"> Markus</v>
      </c>
      <c r="BC32" s="128"/>
      <c r="BD32" s="128"/>
      <c r="BE32" s="128"/>
      <c r="BF32" s="128"/>
      <c r="BG32" s="128"/>
      <c r="BH32" s="128"/>
      <c r="BI32" s="128"/>
      <c r="BJ32" s="128"/>
      <c r="BK32" s="128"/>
      <c r="BL32" s="128"/>
      <c r="BM32" s="128"/>
      <c r="BN32" s="128"/>
      <c r="BO32" s="128"/>
      <c r="BP32" s="128"/>
      <c r="BQ32" s="131"/>
      <c r="BR32" s="78">
        <v>0</v>
      </c>
      <c r="BS32" s="79"/>
      <c r="BT32" s="79"/>
      <c r="BU32" s="79"/>
      <c r="BV32" s="79"/>
      <c r="BW32" s="80" t="s">
        <v>2</v>
      </c>
      <c r="BX32" s="80"/>
      <c r="BY32" s="80"/>
      <c r="BZ32" s="79">
        <v>2</v>
      </c>
      <c r="CA32" s="79"/>
      <c r="CB32" s="79"/>
      <c r="CC32" s="79"/>
      <c r="CD32" s="81"/>
      <c r="CE32" s="65"/>
      <c r="CF32" s="37">
        <f t="shared" si="8"/>
        <v>1</v>
      </c>
      <c r="CG32" s="37">
        <f t="shared" si="9"/>
        <v>0</v>
      </c>
      <c r="CH32" s="37">
        <f t="shared" si="10"/>
        <v>0</v>
      </c>
      <c r="CI32" s="37">
        <f t="shared" si="11"/>
        <v>1</v>
      </c>
      <c r="CJ32" s="134"/>
    </row>
    <row r="33" spans="1:88" ht="11.25" customHeight="1" x14ac:dyDescent="0.3">
      <c r="A33" s="14"/>
      <c r="B33" s="61"/>
      <c r="C33" s="92"/>
      <c r="D33" s="93"/>
      <c r="E33" s="93"/>
      <c r="F33" s="94"/>
      <c r="G33" s="132"/>
      <c r="H33" s="82">
        <f t="shared" si="12"/>
        <v>17</v>
      </c>
      <c r="I33" s="80"/>
      <c r="J33" s="80"/>
      <c r="K33" s="83"/>
      <c r="L33" s="131"/>
      <c r="M33" s="82" t="str">
        <f t="shared" si="7"/>
        <v>30.4.</v>
      </c>
      <c r="N33" s="80"/>
      <c r="O33" s="80"/>
      <c r="P33" s="80"/>
      <c r="Q33" s="83"/>
      <c r="R33" s="131"/>
      <c r="S33" s="84">
        <f t="shared" si="13"/>
        <v>0.9624999999999998</v>
      </c>
      <c r="T33" s="80"/>
      <c r="U33" s="80"/>
      <c r="V33" s="80"/>
      <c r="W33" s="83"/>
      <c r="X33" s="131"/>
      <c r="Y33" s="82" t="str">
        <f>$Y$17</f>
        <v>Beamer</v>
      </c>
      <c r="Z33" s="80"/>
      <c r="AA33" s="80"/>
      <c r="AB33" s="80"/>
      <c r="AC33" s="80"/>
      <c r="AD33" s="80"/>
      <c r="AE33" s="80"/>
      <c r="AF33" s="80"/>
      <c r="AG33" s="80"/>
      <c r="AH33" s="83"/>
      <c r="AI33" s="131"/>
      <c r="AJ33" s="129" t="str">
        <f>$BC$8 &amp; " "</f>
        <v xml:space="preserve">Ratze </v>
      </c>
      <c r="AK33" s="129"/>
      <c r="AL33" s="129"/>
      <c r="AM33" s="129"/>
      <c r="AN33" s="129"/>
      <c r="AO33" s="129"/>
      <c r="AP33" s="129"/>
      <c r="AQ33" s="129"/>
      <c r="AR33" s="129"/>
      <c r="AS33" s="129"/>
      <c r="AT33" s="129"/>
      <c r="AU33" s="129"/>
      <c r="AV33" s="129"/>
      <c r="AW33" s="129"/>
      <c r="AX33" s="85"/>
      <c r="AY33" s="83" t="s">
        <v>2</v>
      </c>
      <c r="AZ33" s="130"/>
      <c r="BA33" s="82"/>
      <c r="BB33" s="77" t="str">
        <f>" " &amp; $AA$8</f>
        <v xml:space="preserve"> Jule</v>
      </c>
      <c r="BC33" s="128"/>
      <c r="BD33" s="128"/>
      <c r="BE33" s="128"/>
      <c r="BF33" s="128"/>
      <c r="BG33" s="128"/>
      <c r="BH33" s="128"/>
      <c r="BI33" s="128"/>
      <c r="BJ33" s="128"/>
      <c r="BK33" s="128"/>
      <c r="BL33" s="128"/>
      <c r="BM33" s="128"/>
      <c r="BN33" s="128"/>
      <c r="BO33" s="128"/>
      <c r="BP33" s="128"/>
      <c r="BQ33" s="131"/>
      <c r="BR33" s="78">
        <v>0</v>
      </c>
      <c r="BS33" s="79"/>
      <c r="BT33" s="79"/>
      <c r="BU33" s="79"/>
      <c r="BV33" s="79"/>
      <c r="BW33" s="80" t="s">
        <v>2</v>
      </c>
      <c r="BX33" s="80"/>
      <c r="BY33" s="80"/>
      <c r="BZ33" s="79">
        <v>0</v>
      </c>
      <c r="CA33" s="79"/>
      <c r="CB33" s="79"/>
      <c r="CC33" s="79"/>
      <c r="CD33" s="81"/>
      <c r="CE33" s="65"/>
      <c r="CF33" s="37">
        <f t="shared" si="8"/>
        <v>1</v>
      </c>
      <c r="CG33" s="37">
        <f t="shared" si="9"/>
        <v>0</v>
      </c>
      <c r="CH33" s="37">
        <f t="shared" si="10"/>
        <v>1</v>
      </c>
      <c r="CI33" s="37">
        <f t="shared" si="11"/>
        <v>0</v>
      </c>
      <c r="CJ33" s="134"/>
    </row>
    <row r="34" spans="1:88" ht="11.25" customHeight="1" x14ac:dyDescent="0.3">
      <c r="A34" s="14"/>
      <c r="B34" s="61"/>
      <c r="C34" s="92"/>
      <c r="D34" s="93"/>
      <c r="E34" s="93"/>
      <c r="F34" s="94"/>
      <c r="G34" s="132"/>
      <c r="H34" s="82">
        <f t="shared" si="12"/>
        <v>18</v>
      </c>
      <c r="I34" s="80"/>
      <c r="J34" s="80"/>
      <c r="K34" s="83"/>
      <c r="L34" s="131"/>
      <c r="M34" s="82" t="str">
        <f t="shared" si="7"/>
        <v>30.4.</v>
      </c>
      <c r="N34" s="80"/>
      <c r="O34" s="80"/>
      <c r="P34" s="80"/>
      <c r="Q34" s="83"/>
      <c r="R34" s="131"/>
      <c r="S34" s="84">
        <f t="shared" si="13"/>
        <v>0.9624999999999998</v>
      </c>
      <c r="T34" s="80"/>
      <c r="U34" s="80"/>
      <c r="V34" s="80"/>
      <c r="W34" s="83"/>
      <c r="X34" s="131"/>
      <c r="Y34" s="82" t="str">
        <f>$Y$16</f>
        <v>Fernseher</v>
      </c>
      <c r="Z34" s="80"/>
      <c r="AA34" s="80"/>
      <c r="AB34" s="80"/>
      <c r="AC34" s="80"/>
      <c r="AD34" s="80"/>
      <c r="AE34" s="80"/>
      <c r="AF34" s="80"/>
      <c r="AG34" s="80"/>
      <c r="AH34" s="83"/>
      <c r="AI34" s="131"/>
      <c r="AJ34" s="129" t="str">
        <f>$BQ$8 &amp; " "</f>
        <v xml:space="preserve">Schmiddi </v>
      </c>
      <c r="AK34" s="129"/>
      <c r="AL34" s="129"/>
      <c r="AM34" s="129"/>
      <c r="AN34" s="129"/>
      <c r="AO34" s="129"/>
      <c r="AP34" s="129"/>
      <c r="AQ34" s="129"/>
      <c r="AR34" s="129"/>
      <c r="AS34" s="129"/>
      <c r="AT34" s="129"/>
      <c r="AU34" s="129"/>
      <c r="AV34" s="129"/>
      <c r="AW34" s="129"/>
      <c r="AX34" s="85"/>
      <c r="AY34" s="83" t="s">
        <v>2</v>
      </c>
      <c r="AZ34" s="130"/>
      <c r="BA34" s="82"/>
      <c r="BB34" s="77" t="str">
        <f>" " &amp; $AO$8</f>
        <v xml:space="preserve"> Christoph</v>
      </c>
      <c r="BC34" s="128"/>
      <c r="BD34" s="128"/>
      <c r="BE34" s="128"/>
      <c r="BF34" s="128"/>
      <c r="BG34" s="128"/>
      <c r="BH34" s="128"/>
      <c r="BI34" s="128"/>
      <c r="BJ34" s="128"/>
      <c r="BK34" s="128"/>
      <c r="BL34" s="128"/>
      <c r="BM34" s="128"/>
      <c r="BN34" s="128"/>
      <c r="BO34" s="128"/>
      <c r="BP34" s="128"/>
      <c r="BQ34" s="131"/>
      <c r="BR34" s="78">
        <v>0</v>
      </c>
      <c r="BS34" s="79"/>
      <c r="BT34" s="79"/>
      <c r="BU34" s="79"/>
      <c r="BV34" s="79"/>
      <c r="BW34" s="80" t="s">
        <v>2</v>
      </c>
      <c r="BX34" s="80"/>
      <c r="BY34" s="80"/>
      <c r="BZ34" s="79">
        <v>2</v>
      </c>
      <c r="CA34" s="79"/>
      <c r="CB34" s="79"/>
      <c r="CC34" s="79"/>
      <c r="CD34" s="81"/>
      <c r="CE34" s="65"/>
      <c r="CF34" s="37">
        <f t="shared" si="8"/>
        <v>1</v>
      </c>
      <c r="CG34" s="37">
        <f t="shared" si="9"/>
        <v>0</v>
      </c>
      <c r="CH34" s="37">
        <f t="shared" si="10"/>
        <v>0</v>
      </c>
      <c r="CI34" s="37">
        <f t="shared" si="11"/>
        <v>1</v>
      </c>
      <c r="CJ34" s="134"/>
    </row>
    <row r="35" spans="1:88" ht="11.25" customHeight="1" x14ac:dyDescent="0.3">
      <c r="A35" s="14"/>
      <c r="B35" s="61"/>
      <c r="C35" s="92"/>
      <c r="D35" s="93"/>
      <c r="E35" s="93"/>
      <c r="F35" s="94"/>
      <c r="G35" s="132"/>
      <c r="H35" s="82">
        <f t="shared" si="12"/>
        <v>19</v>
      </c>
      <c r="I35" s="80"/>
      <c r="J35" s="80"/>
      <c r="K35" s="83"/>
      <c r="L35" s="131"/>
      <c r="M35" s="82" t="str">
        <f t="shared" si="7"/>
        <v>30.4.</v>
      </c>
      <c r="N35" s="80"/>
      <c r="O35" s="80"/>
      <c r="P35" s="80"/>
      <c r="Q35" s="83"/>
      <c r="R35" s="131"/>
      <c r="S35" s="84">
        <f t="shared" si="13"/>
        <v>0.9708333333333331</v>
      </c>
      <c r="T35" s="80"/>
      <c r="U35" s="80"/>
      <c r="V35" s="80"/>
      <c r="W35" s="83"/>
      <c r="X35" s="131"/>
      <c r="Y35" s="82" t="str">
        <f>$Y$17</f>
        <v>Beamer</v>
      </c>
      <c r="Z35" s="80"/>
      <c r="AA35" s="80"/>
      <c r="AB35" s="80"/>
      <c r="AC35" s="80"/>
      <c r="AD35" s="80"/>
      <c r="AE35" s="80"/>
      <c r="AF35" s="80"/>
      <c r="AG35" s="80"/>
      <c r="AH35" s="83"/>
      <c r="AI35" s="131"/>
      <c r="AJ35" s="129" t="str">
        <f>$M$8 &amp; " "</f>
        <v xml:space="preserve">Markus </v>
      </c>
      <c r="AK35" s="129"/>
      <c r="AL35" s="129"/>
      <c r="AM35" s="129"/>
      <c r="AN35" s="129"/>
      <c r="AO35" s="129"/>
      <c r="AP35" s="129"/>
      <c r="AQ35" s="129"/>
      <c r="AR35" s="129"/>
      <c r="AS35" s="129"/>
      <c r="AT35" s="129"/>
      <c r="AU35" s="129"/>
      <c r="AV35" s="129"/>
      <c r="AW35" s="129"/>
      <c r="AX35" s="85"/>
      <c r="AY35" s="83" t="s">
        <v>2</v>
      </c>
      <c r="AZ35" s="130"/>
      <c r="BA35" s="82"/>
      <c r="BB35" s="77" t="str">
        <f>" " &amp; $BC$8</f>
        <v xml:space="preserve"> Ratze</v>
      </c>
      <c r="BC35" s="128"/>
      <c r="BD35" s="128"/>
      <c r="BE35" s="128"/>
      <c r="BF35" s="128"/>
      <c r="BG35" s="128"/>
      <c r="BH35" s="128"/>
      <c r="BI35" s="128"/>
      <c r="BJ35" s="128"/>
      <c r="BK35" s="128"/>
      <c r="BL35" s="128"/>
      <c r="BM35" s="128"/>
      <c r="BN35" s="128"/>
      <c r="BO35" s="128"/>
      <c r="BP35" s="128"/>
      <c r="BQ35" s="131"/>
      <c r="BR35" s="78">
        <v>0</v>
      </c>
      <c r="BS35" s="79"/>
      <c r="BT35" s="79"/>
      <c r="BU35" s="79"/>
      <c r="BV35" s="79"/>
      <c r="BW35" s="80" t="s">
        <v>2</v>
      </c>
      <c r="BX35" s="80"/>
      <c r="BY35" s="80"/>
      <c r="BZ35" s="79">
        <v>0</v>
      </c>
      <c r="CA35" s="79"/>
      <c r="CB35" s="79"/>
      <c r="CC35" s="79"/>
      <c r="CD35" s="81"/>
      <c r="CE35" s="65"/>
      <c r="CF35" s="37">
        <f t="shared" si="8"/>
        <v>1</v>
      </c>
      <c r="CG35" s="37">
        <f t="shared" si="9"/>
        <v>0</v>
      </c>
      <c r="CH35" s="37">
        <f t="shared" si="10"/>
        <v>1</v>
      </c>
      <c r="CI35" s="37">
        <f t="shared" si="11"/>
        <v>0</v>
      </c>
      <c r="CJ35" s="134"/>
    </row>
    <row r="36" spans="1:88" ht="11.25" customHeight="1" x14ac:dyDescent="0.3">
      <c r="A36" s="14"/>
      <c r="B36" s="61"/>
      <c r="C36" s="95"/>
      <c r="D36" s="96"/>
      <c r="E36" s="96"/>
      <c r="F36" s="97"/>
      <c r="G36" s="132"/>
      <c r="H36" s="82">
        <f t="shared" si="12"/>
        <v>20</v>
      </c>
      <c r="I36" s="80"/>
      <c r="J36" s="80"/>
      <c r="K36" s="83"/>
      <c r="L36" s="131"/>
      <c r="M36" s="82" t="str">
        <f t="shared" si="7"/>
        <v>30.4.</v>
      </c>
      <c r="N36" s="80"/>
      <c r="O36" s="80"/>
      <c r="P36" s="80"/>
      <c r="Q36" s="83"/>
      <c r="R36" s="131"/>
      <c r="S36" s="84">
        <f t="shared" si="13"/>
        <v>0.9708333333333331</v>
      </c>
      <c r="T36" s="80"/>
      <c r="U36" s="80"/>
      <c r="V36" s="80"/>
      <c r="W36" s="83"/>
      <c r="X36" s="131"/>
      <c r="Y36" s="82" t="str">
        <f>$Y$16</f>
        <v>Fernseher</v>
      </c>
      <c r="Z36" s="80"/>
      <c r="AA36" s="80"/>
      <c r="AB36" s="80"/>
      <c r="AC36" s="80"/>
      <c r="AD36" s="80"/>
      <c r="AE36" s="80"/>
      <c r="AF36" s="80"/>
      <c r="AG36" s="80"/>
      <c r="AH36" s="83"/>
      <c r="AI36" s="131"/>
      <c r="AJ36" s="129" t="str">
        <f>$AA$8 &amp; " "</f>
        <v xml:space="preserve">Jule </v>
      </c>
      <c r="AK36" s="129"/>
      <c r="AL36" s="129"/>
      <c r="AM36" s="129"/>
      <c r="AN36" s="129"/>
      <c r="AO36" s="129"/>
      <c r="AP36" s="129"/>
      <c r="AQ36" s="129"/>
      <c r="AR36" s="129"/>
      <c r="AS36" s="129"/>
      <c r="AT36" s="129"/>
      <c r="AU36" s="129"/>
      <c r="AV36" s="129"/>
      <c r="AW36" s="129"/>
      <c r="AX36" s="85"/>
      <c r="AY36" s="83" t="s">
        <v>2</v>
      </c>
      <c r="AZ36" s="130"/>
      <c r="BA36" s="82"/>
      <c r="BB36" s="77" t="str">
        <f>" " &amp; $BQ$8</f>
        <v xml:space="preserve"> Schmiddi</v>
      </c>
      <c r="BC36" s="128"/>
      <c r="BD36" s="128"/>
      <c r="BE36" s="128"/>
      <c r="BF36" s="128"/>
      <c r="BG36" s="128"/>
      <c r="BH36" s="128"/>
      <c r="BI36" s="128"/>
      <c r="BJ36" s="128"/>
      <c r="BK36" s="128"/>
      <c r="BL36" s="128"/>
      <c r="BM36" s="128"/>
      <c r="BN36" s="128"/>
      <c r="BO36" s="128"/>
      <c r="BP36" s="128"/>
      <c r="BQ36" s="131"/>
      <c r="BR36" s="78">
        <v>1</v>
      </c>
      <c r="BS36" s="79"/>
      <c r="BT36" s="79"/>
      <c r="BU36" s="79"/>
      <c r="BV36" s="79"/>
      <c r="BW36" s="80" t="s">
        <v>2</v>
      </c>
      <c r="BX36" s="80"/>
      <c r="BY36" s="80"/>
      <c r="BZ36" s="79">
        <v>2</v>
      </c>
      <c r="CA36" s="79"/>
      <c r="CB36" s="79"/>
      <c r="CC36" s="79"/>
      <c r="CD36" s="81"/>
      <c r="CE36" s="65"/>
      <c r="CF36" s="37">
        <f t="shared" si="8"/>
        <v>1</v>
      </c>
      <c r="CG36" s="37">
        <f t="shared" si="9"/>
        <v>0</v>
      </c>
      <c r="CH36" s="37">
        <f t="shared" si="10"/>
        <v>0</v>
      </c>
      <c r="CI36" s="37">
        <f t="shared" si="11"/>
        <v>1</v>
      </c>
      <c r="CJ36" s="134"/>
    </row>
    <row r="37" spans="1:88" ht="7.5" customHeight="1" x14ac:dyDescent="0.3">
      <c r="A37" s="14"/>
      <c r="B37" s="47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9"/>
      <c r="CF37" s="37"/>
      <c r="CG37" s="37"/>
      <c r="CH37" s="37"/>
      <c r="CI37" s="37"/>
      <c r="CJ37" s="134"/>
    </row>
    <row r="38" spans="1:88" ht="11.25" hidden="1" customHeight="1" x14ac:dyDescent="0.3">
      <c r="A38" s="14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  <c r="BA38" s="58"/>
      <c r="BB38" s="58"/>
      <c r="BC38" s="58"/>
      <c r="BD38" s="58"/>
      <c r="BE38" s="58"/>
      <c r="BF38" s="58"/>
      <c r="BG38" s="58"/>
      <c r="BH38" s="58"/>
      <c r="BI38" s="58"/>
      <c r="BJ38" s="58"/>
      <c r="BK38" s="58"/>
      <c r="BL38" s="58"/>
      <c r="BM38" s="58"/>
      <c r="BN38" s="58"/>
      <c r="BO38" s="58"/>
      <c r="BP38" s="58"/>
      <c r="BQ38" s="58"/>
      <c r="BR38" s="58"/>
      <c r="BS38" s="58"/>
      <c r="BT38" s="58"/>
      <c r="BU38" s="58"/>
      <c r="BV38" s="58"/>
      <c r="BW38" s="58"/>
      <c r="BX38" s="58"/>
      <c r="BY38" s="58"/>
      <c r="BZ38" s="58"/>
      <c r="CA38" s="58"/>
      <c r="CB38" s="58"/>
      <c r="CC38" s="58"/>
      <c r="CD38" s="58"/>
      <c r="CE38" s="58"/>
      <c r="CF38" s="37"/>
      <c r="CG38" s="37"/>
      <c r="CH38" s="37"/>
      <c r="CI38" s="37"/>
      <c r="CJ38" s="134"/>
    </row>
    <row r="39" spans="1:88" ht="7.5" hidden="1" customHeight="1" x14ac:dyDescent="0.3">
      <c r="A39" s="14"/>
      <c r="B39" s="59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L39" s="58"/>
      <c r="BM39" s="58"/>
      <c r="BN39" s="58"/>
      <c r="BO39" s="58"/>
      <c r="BP39" s="58"/>
      <c r="BQ39" s="58"/>
      <c r="BR39" s="58"/>
      <c r="BS39" s="58"/>
      <c r="BT39" s="58"/>
      <c r="BU39" s="58"/>
      <c r="BV39" s="58"/>
      <c r="BW39" s="58"/>
      <c r="BX39" s="58"/>
      <c r="BY39" s="58"/>
      <c r="BZ39" s="58"/>
      <c r="CA39" s="58"/>
      <c r="CB39" s="58"/>
      <c r="CC39" s="58"/>
      <c r="CD39" s="58"/>
      <c r="CE39" s="60"/>
      <c r="CF39" s="37"/>
      <c r="CG39" s="37"/>
      <c r="CH39" s="37"/>
      <c r="CI39" s="37"/>
      <c r="CJ39" s="134"/>
    </row>
    <row r="40" spans="1:88" ht="15" hidden="1" customHeight="1" x14ac:dyDescent="0.3">
      <c r="A40" s="14"/>
      <c r="B40" s="61"/>
      <c r="C40" s="62" t="s">
        <v>11</v>
      </c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  <c r="BI40" s="63"/>
      <c r="BJ40" s="63"/>
      <c r="BK40" s="63"/>
      <c r="BL40" s="63"/>
      <c r="BM40" s="63"/>
      <c r="BN40" s="63"/>
      <c r="BO40" s="63"/>
      <c r="BP40" s="63"/>
      <c r="BQ40" s="63"/>
      <c r="BR40" s="63"/>
      <c r="BS40" s="63"/>
      <c r="BT40" s="63"/>
      <c r="BU40" s="63"/>
      <c r="BV40" s="63"/>
      <c r="BW40" s="63"/>
      <c r="BX40" s="63"/>
      <c r="BY40" s="63"/>
      <c r="BZ40" s="63"/>
      <c r="CA40" s="63"/>
      <c r="CB40" s="63"/>
      <c r="CC40" s="63"/>
      <c r="CD40" s="64"/>
      <c r="CE40" s="65"/>
      <c r="CF40" s="37"/>
      <c r="CG40" s="37"/>
      <c r="CH40" s="37"/>
      <c r="CI40" s="37"/>
      <c r="CJ40" s="134"/>
    </row>
    <row r="41" spans="1:88" ht="7.5" hidden="1" customHeight="1" x14ac:dyDescent="0.3">
      <c r="A41" s="14"/>
      <c r="B41" s="61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8"/>
      <c r="BQ41" s="58"/>
      <c r="BR41" s="58"/>
      <c r="BS41" s="58"/>
      <c r="BT41" s="58"/>
      <c r="BU41" s="58"/>
      <c r="BV41" s="58"/>
      <c r="BW41" s="58"/>
      <c r="BX41" s="58"/>
      <c r="BY41" s="58"/>
      <c r="BZ41" s="58"/>
      <c r="CA41" s="58"/>
      <c r="CB41" s="58"/>
      <c r="CC41" s="58"/>
      <c r="CD41" s="58"/>
      <c r="CE41" s="65"/>
      <c r="CF41" s="37"/>
      <c r="CG41" s="37"/>
      <c r="CH41" s="37"/>
      <c r="CI41" s="37"/>
      <c r="CJ41" s="134"/>
    </row>
    <row r="42" spans="1:88" s="3" customFormat="1" ht="11.25" hidden="1" customHeight="1" x14ac:dyDescent="0.3">
      <c r="A42" s="14"/>
      <c r="B42" s="61"/>
      <c r="C42" s="57" t="s">
        <v>12</v>
      </c>
      <c r="D42" s="57"/>
      <c r="E42" s="57"/>
      <c r="F42" s="57"/>
      <c r="G42" s="57"/>
      <c r="H42" s="66" t="str">
        <f>" Spieler"</f>
        <v xml:space="preserve"> Spieler</v>
      </c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8"/>
      <c r="T42" s="57" t="s">
        <v>13</v>
      </c>
      <c r="U42" s="57"/>
      <c r="V42" s="57"/>
      <c r="W42" s="57"/>
      <c r="X42" s="57"/>
      <c r="Y42" s="69"/>
      <c r="Z42" s="70" t="s">
        <v>14</v>
      </c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 t="s">
        <v>15</v>
      </c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2" t="s">
        <v>16</v>
      </c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 t="s">
        <v>17</v>
      </c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69"/>
      <c r="BS42" s="56" t="s">
        <v>18</v>
      </c>
      <c r="BT42" s="57"/>
      <c r="BU42" s="57"/>
      <c r="BV42" s="57"/>
      <c r="BW42" s="57"/>
      <c r="BX42" s="69" t="s">
        <v>19</v>
      </c>
      <c r="BY42" s="74"/>
      <c r="BZ42" s="74"/>
      <c r="CA42" s="74"/>
      <c r="CB42" s="75" t="s">
        <v>22</v>
      </c>
      <c r="CC42" s="74"/>
      <c r="CD42" s="72"/>
      <c r="CE42" s="65"/>
      <c r="CF42" s="18"/>
      <c r="CG42" s="18"/>
      <c r="CH42" s="18"/>
      <c r="CI42" s="18"/>
      <c r="CJ42" s="134"/>
    </row>
    <row r="43" spans="1:88" ht="11.25" hidden="1" customHeight="1" x14ac:dyDescent="0.3">
      <c r="A43" s="14"/>
      <c r="B43" s="61"/>
      <c r="C43" s="42">
        <f>RANK($BX43,$BX$43:$BX$47,0)</f>
        <v>1</v>
      </c>
      <c r="D43" s="43"/>
      <c r="E43" s="43"/>
      <c r="F43" s="43"/>
      <c r="G43" s="43"/>
      <c r="H43" s="125" t="str">
        <f>" " &amp; $M$8</f>
        <v xml:space="preserve"> Markus</v>
      </c>
      <c r="I43" s="126"/>
      <c r="J43" s="126"/>
      <c r="K43" s="126"/>
      <c r="L43" s="126"/>
      <c r="M43" s="126"/>
      <c r="N43" s="126"/>
      <c r="O43" s="126"/>
      <c r="P43" s="126"/>
      <c r="Q43" s="126"/>
      <c r="R43" s="126"/>
      <c r="S43" s="127"/>
      <c r="T43" s="42">
        <f>CF16+CF18+CF21+CF24+CF27+CF29+CF32+CF35</f>
        <v>8</v>
      </c>
      <c r="U43" s="43"/>
      <c r="V43" s="43"/>
      <c r="W43" s="43"/>
      <c r="X43" s="43"/>
      <c r="Y43" s="44"/>
      <c r="Z43" s="59">
        <f>CG16+CI18+CG21+CI24+CI27+CG29+CI32+CG35</f>
        <v>5</v>
      </c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5">
        <f>CH16+CH18+CH21+CH24+CH27+CH29+CH32+CH35</f>
        <v>3</v>
      </c>
      <c r="AL43" s="43"/>
      <c r="AM43" s="43"/>
      <c r="AN43" s="43"/>
      <c r="AO43" s="43"/>
      <c r="AP43" s="43"/>
      <c r="AQ43" s="43"/>
      <c r="AR43" s="43"/>
      <c r="AS43" s="43"/>
      <c r="AT43" s="43"/>
      <c r="AU43" s="45"/>
      <c r="AV43" s="55">
        <f>CI16+CG18+CI21+CG24+CG27+CI29+CG32+CI35</f>
        <v>0</v>
      </c>
      <c r="AW43" s="43"/>
      <c r="AX43" s="43"/>
      <c r="AY43" s="43"/>
      <c r="AZ43" s="43"/>
      <c r="BA43" s="43"/>
      <c r="BB43" s="43"/>
      <c r="BC43" s="43"/>
      <c r="BD43" s="43"/>
      <c r="BE43" s="43"/>
      <c r="BF43" s="45"/>
      <c r="BG43" s="42">
        <f>BR16+BZ18+BR21+BZ24+BZ27+BR29+BZ32+BR35</f>
        <v>14</v>
      </c>
      <c r="BH43" s="43"/>
      <c r="BI43" s="43"/>
      <c r="BJ43" s="43"/>
      <c r="BK43" s="43"/>
      <c r="BL43" s="43" t="s">
        <v>2</v>
      </c>
      <c r="BM43" s="43"/>
      <c r="BN43" s="43">
        <f>BZ16+BR18+BZ21+BR24+BR27+BZ29+BR32+BZ35</f>
        <v>3</v>
      </c>
      <c r="BO43" s="43"/>
      <c r="BP43" s="43"/>
      <c r="BQ43" s="43"/>
      <c r="BR43" s="45"/>
      <c r="BS43" s="55">
        <f>BG43-BN43</f>
        <v>11</v>
      </c>
      <c r="BT43" s="43"/>
      <c r="BU43" s="43"/>
      <c r="BV43" s="43"/>
      <c r="BW43" s="43"/>
      <c r="BX43" s="42">
        <f>(Z43*3)+AK43</f>
        <v>18</v>
      </c>
      <c r="BY43" s="43"/>
      <c r="BZ43" s="43"/>
      <c r="CA43" s="43"/>
      <c r="CB43" s="55">
        <f>BX43+ROW()/1000</f>
        <v>18.042999999999999</v>
      </c>
      <c r="CC43" s="43"/>
      <c r="CD43" s="44"/>
      <c r="CE43" s="65"/>
      <c r="CF43" s="37"/>
      <c r="CG43" s="37"/>
      <c r="CH43" s="37"/>
      <c r="CI43" s="37"/>
      <c r="CJ43" s="134"/>
    </row>
    <row r="44" spans="1:88" ht="11.25" hidden="1" customHeight="1" x14ac:dyDescent="0.3">
      <c r="A44" s="14"/>
      <c r="B44" s="61"/>
      <c r="C44" s="42">
        <f>RANK($BX44,$BX$43:$BX$47,0)</f>
        <v>4</v>
      </c>
      <c r="D44" s="43"/>
      <c r="E44" s="43"/>
      <c r="F44" s="43"/>
      <c r="G44" s="43"/>
      <c r="H44" s="125" t="str">
        <f>" " &amp; $AA$8</f>
        <v xml:space="preserve"> Jule</v>
      </c>
      <c r="I44" s="126"/>
      <c r="J44" s="126"/>
      <c r="K44" s="126"/>
      <c r="L44" s="126"/>
      <c r="M44" s="126"/>
      <c r="N44" s="126"/>
      <c r="O44" s="126"/>
      <c r="P44" s="126"/>
      <c r="Q44" s="126"/>
      <c r="R44" s="126"/>
      <c r="S44" s="127"/>
      <c r="T44" s="42">
        <f>CF16+CF19+CF22+CF25+CF27+CF30+CF33+CF36</f>
        <v>8</v>
      </c>
      <c r="U44" s="43"/>
      <c r="V44" s="43"/>
      <c r="W44" s="43"/>
      <c r="X44" s="43"/>
      <c r="Y44" s="44"/>
      <c r="Z44" s="59">
        <f>CI16+CG19+CG22+CI25+CG27+CI30+CI33+CG36</f>
        <v>1</v>
      </c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5">
        <f>CH16+CH19+CH22+CH25+CH27+CH30+CH33+CH36</f>
        <v>2</v>
      </c>
      <c r="AL44" s="43"/>
      <c r="AM44" s="43"/>
      <c r="AN44" s="43"/>
      <c r="AO44" s="43"/>
      <c r="AP44" s="43"/>
      <c r="AQ44" s="43"/>
      <c r="AR44" s="43"/>
      <c r="AS44" s="43"/>
      <c r="AT44" s="43"/>
      <c r="AU44" s="45"/>
      <c r="AV44" s="55">
        <f>CG16+CI19+CI22+CG25+CI27+CG30+CG33+CI36</f>
        <v>5</v>
      </c>
      <c r="AW44" s="43"/>
      <c r="AX44" s="43"/>
      <c r="AY44" s="43"/>
      <c r="AZ44" s="43"/>
      <c r="BA44" s="43"/>
      <c r="BB44" s="43"/>
      <c r="BC44" s="43"/>
      <c r="BD44" s="43"/>
      <c r="BE44" s="43"/>
      <c r="BF44" s="45"/>
      <c r="BG44" s="42">
        <f>BZ16+BR19+BR22+BZ25+BR27+BZ30+BZ33+BR36</f>
        <v>6</v>
      </c>
      <c r="BH44" s="43"/>
      <c r="BI44" s="43"/>
      <c r="BJ44" s="43"/>
      <c r="BK44" s="43" t="s">
        <v>2</v>
      </c>
      <c r="BL44" s="43" t="s">
        <v>2</v>
      </c>
      <c r="BM44" s="43"/>
      <c r="BN44" s="43">
        <f>BR16+BZ19+BZ22+BR25+BZ27+BR30+BR33+BZ36</f>
        <v>9</v>
      </c>
      <c r="BO44" s="43"/>
      <c r="BP44" s="43"/>
      <c r="BQ44" s="43"/>
      <c r="BR44" s="45"/>
      <c r="BS44" s="55">
        <f>BG44-BN44</f>
        <v>-3</v>
      </c>
      <c r="BT44" s="43"/>
      <c r="BU44" s="43"/>
      <c r="BV44" s="43"/>
      <c r="BW44" s="43"/>
      <c r="BX44" s="42">
        <f>(Z44*3)+AK44</f>
        <v>5</v>
      </c>
      <c r="BY44" s="43"/>
      <c r="BZ44" s="43"/>
      <c r="CA44" s="43"/>
      <c r="CB44" s="55">
        <f>BX44+ROW()/1000</f>
        <v>5.0439999999999996</v>
      </c>
      <c r="CC44" s="43"/>
      <c r="CD44" s="44"/>
      <c r="CE44" s="65"/>
      <c r="CF44" s="37"/>
      <c r="CG44" s="37"/>
      <c r="CH44" s="37"/>
      <c r="CI44" s="37"/>
      <c r="CJ44" s="134"/>
    </row>
    <row r="45" spans="1:88" ht="11.25" hidden="1" customHeight="1" x14ac:dyDescent="0.3">
      <c r="A45" s="14"/>
      <c r="B45" s="61"/>
      <c r="C45" s="42">
        <f>RANK($BX45,$BX$43:$BX$47,0)</f>
        <v>3</v>
      </c>
      <c r="D45" s="43"/>
      <c r="E45" s="43"/>
      <c r="F45" s="43"/>
      <c r="G45" s="43"/>
      <c r="H45" s="125" t="str">
        <f>" " &amp; $AO$8</f>
        <v xml:space="preserve"> Christoph</v>
      </c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7"/>
      <c r="T45" s="42">
        <f>CF17+CF19+CF21+CF23+CF28+CF30+CF32+CF34</f>
        <v>8</v>
      </c>
      <c r="U45" s="43"/>
      <c r="V45" s="43"/>
      <c r="W45" s="43"/>
      <c r="X45" s="43"/>
      <c r="Y45" s="44"/>
      <c r="Z45" s="59">
        <f>CG17+CI19+CI21+CG23+CI28+CG30+CG32+CI34</f>
        <v>3</v>
      </c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5">
        <f>CH17+CH19+CH21+CH23+CH28+CH30+CH32+CH34</f>
        <v>2</v>
      </c>
      <c r="AL45" s="43"/>
      <c r="AM45" s="43"/>
      <c r="AN45" s="43"/>
      <c r="AO45" s="43"/>
      <c r="AP45" s="43"/>
      <c r="AQ45" s="43"/>
      <c r="AR45" s="43"/>
      <c r="AS45" s="43"/>
      <c r="AT45" s="43"/>
      <c r="AU45" s="45"/>
      <c r="AV45" s="55">
        <f>CI17+CG19+CG21+CI23+CG28+CI30+CI32+CG34</f>
        <v>3</v>
      </c>
      <c r="AW45" s="43"/>
      <c r="AX45" s="43"/>
      <c r="AY45" s="43"/>
      <c r="AZ45" s="43"/>
      <c r="BA45" s="43"/>
      <c r="BB45" s="43"/>
      <c r="BC45" s="43"/>
      <c r="BD45" s="43"/>
      <c r="BE45" s="43"/>
      <c r="BF45" s="45"/>
      <c r="BG45" s="42">
        <f>BR17+BZ19+BZ21+BR23+BZ28+BR30+BR32+BZ34</f>
        <v>7</v>
      </c>
      <c r="BH45" s="43"/>
      <c r="BI45" s="43"/>
      <c r="BJ45" s="43"/>
      <c r="BK45" s="43" t="s">
        <v>2</v>
      </c>
      <c r="BL45" s="43" t="s">
        <v>2</v>
      </c>
      <c r="BM45" s="43"/>
      <c r="BN45" s="43">
        <f>BZ17+BR19+BR21+BZ23+BR28+BZ30+BZ32+BR34</f>
        <v>9</v>
      </c>
      <c r="BO45" s="43"/>
      <c r="BP45" s="43"/>
      <c r="BQ45" s="43"/>
      <c r="BR45" s="45"/>
      <c r="BS45" s="55">
        <f>BG45-BN45</f>
        <v>-2</v>
      </c>
      <c r="BT45" s="43"/>
      <c r="BU45" s="43"/>
      <c r="BV45" s="43"/>
      <c r="BW45" s="43"/>
      <c r="BX45" s="42">
        <f>(Z45*3)+AK45</f>
        <v>11</v>
      </c>
      <c r="BY45" s="43"/>
      <c r="BZ45" s="43"/>
      <c r="CA45" s="43"/>
      <c r="CB45" s="55">
        <f>BX45+ROW()/1000</f>
        <v>11.045</v>
      </c>
      <c r="CC45" s="43"/>
      <c r="CD45" s="44"/>
      <c r="CE45" s="65"/>
      <c r="CF45" s="37"/>
      <c r="CG45" s="37"/>
      <c r="CH45" s="37"/>
      <c r="CI45" s="37"/>
      <c r="CJ45" s="134"/>
    </row>
    <row r="46" spans="1:88" ht="11.25" hidden="1" customHeight="1" x14ac:dyDescent="0.3">
      <c r="A46" s="14"/>
      <c r="B46" s="61"/>
      <c r="C46" s="42">
        <f>RANK($BX46,$BX$43:$BX$47,0)</f>
        <v>2</v>
      </c>
      <c r="D46" s="43"/>
      <c r="E46" s="43"/>
      <c r="F46" s="43"/>
      <c r="G46" s="43"/>
      <c r="H46" s="125" t="str">
        <f>" " &amp; $BC$8</f>
        <v xml:space="preserve"> Ratze</v>
      </c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7"/>
      <c r="T46" s="42">
        <f>CF17+CF20+CF22+CF24+CF28+CF31+CF33+CF35</f>
        <v>8</v>
      </c>
      <c r="U46" s="43"/>
      <c r="V46" s="43"/>
      <c r="W46" s="43"/>
      <c r="X46" s="43"/>
      <c r="Y46" s="44"/>
      <c r="Z46" s="59">
        <f>CI17+CG20+CI22+CG24+CG28+CI31+CG33+CI35</f>
        <v>4</v>
      </c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5">
        <f>CH17+CH20+CH22+CH24+CH28+CH31+CH33+CH35</f>
        <v>3</v>
      </c>
      <c r="AL46" s="43"/>
      <c r="AM46" s="43"/>
      <c r="AN46" s="43"/>
      <c r="AO46" s="43"/>
      <c r="AP46" s="43"/>
      <c r="AQ46" s="43"/>
      <c r="AR46" s="43"/>
      <c r="AS46" s="43"/>
      <c r="AT46" s="43"/>
      <c r="AU46" s="45"/>
      <c r="AV46" s="55">
        <f>CG17+CI20+CG22+CI24+CI28+CG31+CI33+CG35</f>
        <v>1</v>
      </c>
      <c r="AW46" s="43"/>
      <c r="AX46" s="43"/>
      <c r="AY46" s="43"/>
      <c r="AZ46" s="43"/>
      <c r="BA46" s="43"/>
      <c r="BB46" s="43"/>
      <c r="BC46" s="43"/>
      <c r="BD46" s="43"/>
      <c r="BE46" s="43"/>
      <c r="BF46" s="45"/>
      <c r="BG46" s="42">
        <f>BZ17+BR20+BZ22+BR24+BR28+BZ31+BR33+BZ35</f>
        <v>13</v>
      </c>
      <c r="BH46" s="43"/>
      <c r="BI46" s="43"/>
      <c r="BJ46" s="43"/>
      <c r="BK46" s="43" t="s">
        <v>2</v>
      </c>
      <c r="BL46" s="43" t="s">
        <v>2</v>
      </c>
      <c r="BM46" s="43"/>
      <c r="BN46" s="43">
        <f>BR17+BZ20+BR22+BZ24+BZ28+BR31+BZ33+BR35</f>
        <v>6</v>
      </c>
      <c r="BO46" s="43"/>
      <c r="BP46" s="43"/>
      <c r="BQ46" s="43"/>
      <c r="BR46" s="45"/>
      <c r="BS46" s="55">
        <f>BG46-BN46</f>
        <v>7</v>
      </c>
      <c r="BT46" s="43"/>
      <c r="BU46" s="43"/>
      <c r="BV46" s="43"/>
      <c r="BW46" s="43"/>
      <c r="BX46" s="42">
        <f>(Z46*3)+AK46</f>
        <v>15</v>
      </c>
      <c r="BY46" s="43"/>
      <c r="BZ46" s="43"/>
      <c r="CA46" s="43"/>
      <c r="CB46" s="55">
        <f>BX46+ROW()/1000</f>
        <v>15.045999999999999</v>
      </c>
      <c r="CC46" s="43"/>
      <c r="CD46" s="44"/>
      <c r="CE46" s="65"/>
      <c r="CF46" s="37"/>
      <c r="CG46" s="37"/>
      <c r="CH46" s="37"/>
      <c r="CI46" s="37"/>
      <c r="CJ46" s="134"/>
    </row>
    <row r="47" spans="1:88" ht="11.25" hidden="1" customHeight="1" x14ac:dyDescent="0.3">
      <c r="A47" s="14"/>
      <c r="B47" s="61"/>
      <c r="C47" s="42">
        <f>RANK($BX47,$BX$43:$BX$47,0)</f>
        <v>4</v>
      </c>
      <c r="D47" s="43"/>
      <c r="E47" s="43"/>
      <c r="F47" s="43"/>
      <c r="G47" s="43"/>
      <c r="H47" s="125" t="str">
        <f>" " &amp; $BQ$8</f>
        <v xml:space="preserve"> Schmiddi</v>
      </c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7"/>
      <c r="T47" s="42">
        <f>CF18+CF20+CF23+CF25+CF29+CF31+CF34+CF36</f>
        <v>8</v>
      </c>
      <c r="U47" s="43"/>
      <c r="V47" s="43"/>
      <c r="W47" s="43"/>
      <c r="X47" s="43"/>
      <c r="Y47" s="44"/>
      <c r="Z47" s="42">
        <f>CG18+CI20+CI23+CG25+CI29+CG31+CG34+CI36</f>
        <v>1</v>
      </c>
      <c r="AA47" s="43"/>
      <c r="AB47" s="43"/>
      <c r="AC47" s="43"/>
      <c r="AD47" s="43"/>
      <c r="AE47" s="43"/>
      <c r="AF47" s="43"/>
      <c r="AG47" s="43"/>
      <c r="AH47" s="43"/>
      <c r="AI47" s="43"/>
      <c r="AJ47" s="45"/>
      <c r="AK47" s="55">
        <f>CH18+CH20+CH23+CH25+CH29+CH31+CH34+CH36</f>
        <v>2</v>
      </c>
      <c r="AL47" s="43"/>
      <c r="AM47" s="43"/>
      <c r="AN47" s="43"/>
      <c r="AO47" s="43"/>
      <c r="AP47" s="43"/>
      <c r="AQ47" s="43"/>
      <c r="AR47" s="43"/>
      <c r="AS47" s="43"/>
      <c r="AT47" s="43"/>
      <c r="AU47" s="45"/>
      <c r="AV47" s="55">
        <f>CI18+CG20+CG23+CI25+CG29+CI31+CI34+CG36</f>
        <v>5</v>
      </c>
      <c r="AW47" s="43"/>
      <c r="AX47" s="43"/>
      <c r="AY47" s="43"/>
      <c r="AZ47" s="43"/>
      <c r="BA47" s="43"/>
      <c r="BB47" s="43"/>
      <c r="BC47" s="43"/>
      <c r="BD47" s="43"/>
      <c r="BE47" s="43"/>
      <c r="BF47" s="45"/>
      <c r="BG47" s="42">
        <f>BR18+BZ20+BZ23+BR25+BZ29+BR31+BR34+BZ36</f>
        <v>4</v>
      </c>
      <c r="BH47" s="43"/>
      <c r="BI47" s="43"/>
      <c r="BJ47" s="43"/>
      <c r="BK47" s="43" t="s">
        <v>2</v>
      </c>
      <c r="BL47" s="43" t="s">
        <v>2</v>
      </c>
      <c r="BM47" s="43"/>
      <c r="BN47" s="43">
        <f>BZ18+BR20+BR23+BZ25+BR29+BZ31+BZ34+BR36</f>
        <v>17</v>
      </c>
      <c r="BO47" s="43"/>
      <c r="BP47" s="43"/>
      <c r="BQ47" s="43"/>
      <c r="BR47" s="45"/>
      <c r="BS47" s="55">
        <f>BG47-BN47</f>
        <v>-13</v>
      </c>
      <c r="BT47" s="43"/>
      <c r="BU47" s="43"/>
      <c r="BV47" s="43"/>
      <c r="BW47" s="43"/>
      <c r="BX47" s="42">
        <f>(Z47*3)+AK47</f>
        <v>5</v>
      </c>
      <c r="BY47" s="43"/>
      <c r="BZ47" s="43"/>
      <c r="CA47" s="43"/>
      <c r="CB47" s="55">
        <f>BX47+ROW()/1000</f>
        <v>5.0469999999999997</v>
      </c>
      <c r="CC47" s="43"/>
      <c r="CD47" s="44"/>
      <c r="CE47" s="65"/>
      <c r="CF47" s="37"/>
      <c r="CG47" s="37"/>
      <c r="CH47" s="37"/>
      <c r="CI47" s="37"/>
      <c r="CJ47" s="134"/>
    </row>
    <row r="48" spans="1:88" ht="7.5" hidden="1" customHeight="1" x14ac:dyDescent="0.3">
      <c r="A48" s="14"/>
      <c r="B48" s="47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9"/>
      <c r="CF48" s="37"/>
      <c r="CG48" s="37"/>
      <c r="CH48" s="37"/>
      <c r="CI48" s="37"/>
      <c r="CJ48" s="134"/>
    </row>
    <row r="49" spans="1:88" ht="11.25" customHeight="1" x14ac:dyDescent="0.3">
      <c r="A49" s="14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/>
      <c r="BC49" s="58"/>
      <c r="BD49" s="58"/>
      <c r="BE49" s="58"/>
      <c r="BF49" s="58"/>
      <c r="BG49" s="58"/>
      <c r="BH49" s="58"/>
      <c r="BI49" s="58"/>
      <c r="BJ49" s="58"/>
      <c r="BK49" s="58"/>
      <c r="BL49" s="58"/>
      <c r="BM49" s="58"/>
      <c r="BN49" s="58"/>
      <c r="BO49" s="58"/>
      <c r="BP49" s="58"/>
      <c r="BQ49" s="58"/>
      <c r="BR49" s="58"/>
      <c r="BS49" s="58"/>
      <c r="BT49" s="58"/>
      <c r="BU49" s="58"/>
      <c r="BV49" s="58"/>
      <c r="BW49" s="58"/>
      <c r="BX49" s="58"/>
      <c r="BY49" s="58"/>
      <c r="BZ49" s="58"/>
      <c r="CA49" s="58"/>
      <c r="CB49" s="58"/>
      <c r="CC49" s="58"/>
      <c r="CD49" s="58"/>
      <c r="CE49" s="58"/>
      <c r="CF49" s="37"/>
      <c r="CG49" s="37"/>
      <c r="CH49" s="37"/>
      <c r="CI49" s="37"/>
      <c r="CJ49" s="134"/>
    </row>
    <row r="50" spans="1:88" ht="7.5" customHeight="1" x14ac:dyDescent="0.3">
      <c r="A50" s="14"/>
      <c r="B50" s="59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  <c r="BA50" s="58"/>
      <c r="BB50" s="58"/>
      <c r="BC50" s="58"/>
      <c r="BD50" s="58"/>
      <c r="BE50" s="58"/>
      <c r="BF50" s="58"/>
      <c r="BG50" s="58"/>
      <c r="BH50" s="58"/>
      <c r="BI50" s="58"/>
      <c r="BJ50" s="58"/>
      <c r="BK50" s="58"/>
      <c r="BL50" s="58"/>
      <c r="BM50" s="58"/>
      <c r="BN50" s="58"/>
      <c r="BO50" s="58"/>
      <c r="BP50" s="58"/>
      <c r="BQ50" s="58"/>
      <c r="BR50" s="58"/>
      <c r="BS50" s="58"/>
      <c r="BT50" s="58"/>
      <c r="BU50" s="58"/>
      <c r="BV50" s="58"/>
      <c r="BW50" s="58"/>
      <c r="BX50" s="58"/>
      <c r="BY50" s="58"/>
      <c r="BZ50" s="58"/>
      <c r="CA50" s="58"/>
      <c r="CB50" s="58"/>
      <c r="CC50" s="58"/>
      <c r="CD50" s="58"/>
      <c r="CE50" s="60"/>
      <c r="CF50" s="37"/>
      <c r="CG50" s="37"/>
      <c r="CH50" s="37"/>
      <c r="CI50" s="37"/>
      <c r="CJ50" s="134"/>
    </row>
    <row r="51" spans="1:88" ht="15" customHeight="1" x14ac:dyDescent="0.3">
      <c r="A51" s="14"/>
      <c r="B51" s="61"/>
      <c r="C51" s="62" t="s">
        <v>11</v>
      </c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  <c r="AP51" s="63"/>
      <c r="AQ51" s="63"/>
      <c r="AR51" s="63"/>
      <c r="AS51" s="63"/>
      <c r="AT51" s="63"/>
      <c r="AU51" s="63"/>
      <c r="AV51" s="63"/>
      <c r="AW51" s="63"/>
      <c r="AX51" s="63"/>
      <c r="AY51" s="63"/>
      <c r="AZ51" s="63"/>
      <c r="BA51" s="63"/>
      <c r="BB51" s="63"/>
      <c r="BC51" s="63"/>
      <c r="BD51" s="63"/>
      <c r="BE51" s="63"/>
      <c r="BF51" s="63"/>
      <c r="BG51" s="63"/>
      <c r="BH51" s="63"/>
      <c r="BI51" s="63"/>
      <c r="BJ51" s="63"/>
      <c r="BK51" s="63"/>
      <c r="BL51" s="63"/>
      <c r="BM51" s="63"/>
      <c r="BN51" s="63"/>
      <c r="BO51" s="63"/>
      <c r="BP51" s="63"/>
      <c r="BQ51" s="63"/>
      <c r="BR51" s="63"/>
      <c r="BS51" s="63"/>
      <c r="BT51" s="63"/>
      <c r="BU51" s="63"/>
      <c r="BV51" s="63"/>
      <c r="BW51" s="63"/>
      <c r="BX51" s="63"/>
      <c r="BY51" s="63"/>
      <c r="BZ51" s="63"/>
      <c r="CA51" s="63"/>
      <c r="CB51" s="63"/>
      <c r="CC51" s="63"/>
      <c r="CD51" s="64"/>
      <c r="CE51" s="65"/>
      <c r="CF51" s="37"/>
      <c r="CG51" s="37"/>
      <c r="CH51" s="37"/>
      <c r="CI51" s="37"/>
      <c r="CJ51" s="134"/>
    </row>
    <row r="52" spans="1:88" ht="7.5" customHeight="1" x14ac:dyDescent="0.3">
      <c r="A52" s="14"/>
      <c r="B52" s="61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8"/>
      <c r="BW52" s="58"/>
      <c r="BX52" s="58"/>
      <c r="BY52" s="58"/>
      <c r="BZ52" s="58"/>
      <c r="CA52" s="58"/>
      <c r="CB52" s="58"/>
      <c r="CC52" s="58"/>
      <c r="CD52" s="58"/>
      <c r="CE52" s="65"/>
      <c r="CF52" s="37"/>
      <c r="CG52" s="37"/>
      <c r="CH52" s="37"/>
      <c r="CI52" s="37"/>
      <c r="CJ52" s="134"/>
    </row>
    <row r="53" spans="1:88" s="3" customFormat="1" ht="11.25" customHeight="1" x14ac:dyDescent="0.3">
      <c r="A53" s="14"/>
      <c r="B53" s="61"/>
      <c r="C53" s="57" t="s">
        <v>12</v>
      </c>
      <c r="D53" s="57"/>
      <c r="E53" s="57"/>
      <c r="F53" s="57"/>
      <c r="G53" s="57"/>
      <c r="H53" s="66" t="str">
        <f>" Spieler"</f>
        <v xml:space="preserve"> Spieler</v>
      </c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8"/>
      <c r="T53" s="57" t="s">
        <v>13</v>
      </c>
      <c r="U53" s="57"/>
      <c r="V53" s="57"/>
      <c r="W53" s="57"/>
      <c r="X53" s="57"/>
      <c r="Y53" s="69"/>
      <c r="Z53" s="70" t="s">
        <v>14</v>
      </c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 t="s">
        <v>15</v>
      </c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2" t="s">
        <v>16</v>
      </c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 t="s">
        <v>17</v>
      </c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69"/>
      <c r="BS53" s="56" t="s">
        <v>18</v>
      </c>
      <c r="BT53" s="57"/>
      <c r="BU53" s="57"/>
      <c r="BV53" s="57"/>
      <c r="BW53" s="57"/>
      <c r="BX53" s="57" t="s">
        <v>19</v>
      </c>
      <c r="BY53" s="57"/>
      <c r="BZ53" s="57"/>
      <c r="CA53" s="57"/>
      <c r="CB53" s="57"/>
      <c r="CC53" s="57"/>
      <c r="CD53" s="57"/>
      <c r="CE53" s="65"/>
      <c r="CF53" s="18"/>
      <c r="CG53" s="18"/>
      <c r="CH53" s="18"/>
      <c r="CI53" s="18"/>
      <c r="CJ53" s="134"/>
    </row>
    <row r="54" spans="1:88" ht="11.25" customHeight="1" x14ac:dyDescent="0.3">
      <c r="A54" s="14"/>
      <c r="B54" s="61"/>
      <c r="C54" s="42">
        <f>INDEX($C$43:$C$47,MATCH(LARGE($CB$43:$CB$47,ROW(A1)),$CB$43:$CB$47,0),1)</f>
        <v>1</v>
      </c>
      <c r="D54" s="43"/>
      <c r="E54" s="43"/>
      <c r="F54" s="43"/>
      <c r="G54" s="43"/>
      <c r="H54" s="125" t="str">
        <f>" " &amp; INDEX($H$43:$H$47,MATCH(LARGE($CB$43:$CB$47,ROW(A1)),$CB$43:$CB$47,0),1)</f>
        <v xml:space="preserve">  Markus</v>
      </c>
      <c r="I54" s="126"/>
      <c r="J54" s="126"/>
      <c r="K54" s="126"/>
      <c r="L54" s="126"/>
      <c r="M54" s="126"/>
      <c r="N54" s="126"/>
      <c r="O54" s="126"/>
      <c r="P54" s="126"/>
      <c r="Q54" s="126"/>
      <c r="R54" s="126"/>
      <c r="S54" s="127"/>
      <c r="T54" s="42">
        <f>INDEX($T$43:$T$47,MATCH(LARGE($CB$43:$CB$47,ROW(A1)),$CB$43:$CB$47,0),1)</f>
        <v>8</v>
      </c>
      <c r="U54" s="43"/>
      <c r="V54" s="43"/>
      <c r="W54" s="43"/>
      <c r="X54" s="43"/>
      <c r="Y54" s="44"/>
      <c r="Z54" s="59">
        <f>INDEX($Z$43:$Z$47,MATCH(LARGE($CB$43:$CB$47,ROW(A1)),$CB$43:$CB$47,0),1)</f>
        <v>5</v>
      </c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5">
        <f>INDEX($AK$43:$AK$47,MATCH(LARGE($CB$43:$CB$47,ROW(A1)),$CB$43:$CB$47,0),1)</f>
        <v>3</v>
      </c>
      <c r="AL54" s="43"/>
      <c r="AM54" s="43"/>
      <c r="AN54" s="43"/>
      <c r="AO54" s="43"/>
      <c r="AP54" s="43"/>
      <c r="AQ54" s="43"/>
      <c r="AR54" s="43"/>
      <c r="AS54" s="43"/>
      <c r="AT54" s="43"/>
      <c r="AU54" s="45"/>
      <c r="AV54" s="55">
        <f>INDEX($AV$43:$AV$47,MATCH(LARGE($CB$43:$CB$47,ROW(A1)),$CB$43:$CB$47,0),1)</f>
        <v>0</v>
      </c>
      <c r="AW54" s="43"/>
      <c r="AX54" s="43"/>
      <c r="AY54" s="43"/>
      <c r="AZ54" s="43"/>
      <c r="BA54" s="43"/>
      <c r="BB54" s="43"/>
      <c r="BC54" s="43"/>
      <c r="BD54" s="43"/>
      <c r="BE54" s="43"/>
      <c r="BF54" s="45"/>
      <c r="BG54" s="42">
        <f>INDEX($BG$43:$BG$47,MATCH(LARGE($CB$43:$CB$47,ROW(A1)),$CB$43:$CB$47,0),1)</f>
        <v>14</v>
      </c>
      <c r="BH54" s="43"/>
      <c r="BI54" s="43"/>
      <c r="BJ54" s="43"/>
      <c r="BK54" s="43"/>
      <c r="BL54" s="43" t="s">
        <v>2</v>
      </c>
      <c r="BM54" s="43"/>
      <c r="BN54" s="43">
        <f>INDEX($BN$43:$BN$47,MATCH(LARGE($CB$43:$CB$47,ROW(A1)),$CB$43:$CB$47,0),1)</f>
        <v>3</v>
      </c>
      <c r="BO54" s="43"/>
      <c r="BP54" s="43"/>
      <c r="BQ54" s="43"/>
      <c r="BR54" s="45"/>
      <c r="BS54" s="55">
        <f>INDEX($BS$43:$BS$47,MATCH(LARGE($CB$43:$CB$47,ROW(A1)),$CB$43:$CB$47,0),1)</f>
        <v>11</v>
      </c>
      <c r="BT54" s="43"/>
      <c r="BU54" s="43"/>
      <c r="BV54" s="43"/>
      <c r="BW54" s="43"/>
      <c r="BX54" s="42">
        <f>INDEX($BX$43:$BX$47,MATCH(LARGE($CB$43:$CB$47,ROW(A1)),$CB$43:$CB$47,0),1)</f>
        <v>18</v>
      </c>
      <c r="BY54" s="43"/>
      <c r="BZ54" s="43"/>
      <c r="CA54" s="43"/>
      <c r="CB54" s="43"/>
      <c r="CC54" s="43"/>
      <c r="CD54" s="44"/>
      <c r="CE54" s="65"/>
      <c r="CF54" s="37"/>
      <c r="CG54" s="37"/>
      <c r="CH54" s="37"/>
      <c r="CI54" s="37"/>
      <c r="CJ54" s="134"/>
    </row>
    <row r="55" spans="1:88" ht="11.25" customHeight="1" x14ac:dyDescent="0.3">
      <c r="A55" s="14"/>
      <c r="B55" s="61"/>
      <c r="C55" s="42">
        <f>INDEX($C$43:$C$47,MATCH(LARGE($CB$43:$CB$47,ROW(A2)),$CB$43:$CB$47,0),1)</f>
        <v>2</v>
      </c>
      <c r="D55" s="43"/>
      <c r="E55" s="43"/>
      <c r="F55" s="43"/>
      <c r="G55" s="43"/>
      <c r="H55" s="125" t="str">
        <f>" " &amp; INDEX($H$43:$H$47,MATCH(LARGE($CB$43:$CB$47,ROW(A2)),$CB$43:$CB$47,0),1)</f>
        <v xml:space="preserve">  Ratze</v>
      </c>
      <c r="I55" s="126"/>
      <c r="J55" s="126"/>
      <c r="K55" s="126"/>
      <c r="L55" s="126"/>
      <c r="M55" s="126"/>
      <c r="N55" s="126"/>
      <c r="O55" s="126"/>
      <c r="P55" s="126"/>
      <c r="Q55" s="126"/>
      <c r="R55" s="126"/>
      <c r="S55" s="127"/>
      <c r="T55" s="42">
        <f>INDEX($T$43:$T$47,MATCH(LARGE($CB$43:$CB$47,ROW(A2)),$CB$43:$CB$47,0),1)</f>
        <v>8</v>
      </c>
      <c r="U55" s="43"/>
      <c r="V55" s="43"/>
      <c r="W55" s="43"/>
      <c r="X55" s="43"/>
      <c r="Y55" s="44"/>
      <c r="Z55" s="59">
        <f>INDEX($Z$43:$Z$47,MATCH(LARGE($CB$43:$CB$47,ROW(A2)),$CB$43:$CB$47,0),1)</f>
        <v>4</v>
      </c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5">
        <f>INDEX($AK$43:$AK$47,MATCH(LARGE($CB$43:$CB$47,ROW(A2)),$CB$43:$CB$47,0),1)</f>
        <v>3</v>
      </c>
      <c r="AL55" s="43"/>
      <c r="AM55" s="43"/>
      <c r="AN55" s="43"/>
      <c r="AO55" s="43"/>
      <c r="AP55" s="43"/>
      <c r="AQ55" s="43"/>
      <c r="AR55" s="43"/>
      <c r="AS55" s="43"/>
      <c r="AT55" s="43"/>
      <c r="AU55" s="45"/>
      <c r="AV55" s="55">
        <f>INDEX($AV$43:$AV$47,MATCH(LARGE($CB$43:$CB$47,ROW(A2)),$CB$43:$CB$47,0),1)</f>
        <v>1</v>
      </c>
      <c r="AW55" s="43"/>
      <c r="AX55" s="43"/>
      <c r="AY55" s="43"/>
      <c r="AZ55" s="43"/>
      <c r="BA55" s="43"/>
      <c r="BB55" s="43"/>
      <c r="BC55" s="43"/>
      <c r="BD55" s="43"/>
      <c r="BE55" s="43"/>
      <c r="BF55" s="45"/>
      <c r="BG55" s="42">
        <f>INDEX($BG$43:$BG$47,MATCH(LARGE($CB$43:$CB$47,ROW(A2)),$CB$43:$CB$47,0),1)</f>
        <v>13</v>
      </c>
      <c r="BH55" s="43"/>
      <c r="BI55" s="43"/>
      <c r="BJ55" s="43"/>
      <c r="BK55" s="43"/>
      <c r="BL55" s="43" t="s">
        <v>2</v>
      </c>
      <c r="BM55" s="43"/>
      <c r="BN55" s="43">
        <f>INDEX($BN$43:$BN$47,MATCH(LARGE($CB$43:$CB$47,ROW(A2)),$CB$43:$CB$47,0),1)</f>
        <v>6</v>
      </c>
      <c r="BO55" s="43"/>
      <c r="BP55" s="43"/>
      <c r="BQ55" s="43"/>
      <c r="BR55" s="45"/>
      <c r="BS55" s="55">
        <f>INDEX($BS$43:$BS$47,MATCH(LARGE($CB$43:$CB$47,ROW(A2)),$CB$43:$CB$47,0),1)</f>
        <v>7</v>
      </c>
      <c r="BT55" s="43"/>
      <c r="BU55" s="43"/>
      <c r="BV55" s="43"/>
      <c r="BW55" s="43"/>
      <c r="BX55" s="42">
        <f>INDEX($BX$43:$BX$47,MATCH(LARGE($CB$43:$CB$47,ROW(A2)),$CB$43:$CB$47,0),1)</f>
        <v>15</v>
      </c>
      <c r="BY55" s="43"/>
      <c r="BZ55" s="43"/>
      <c r="CA55" s="43"/>
      <c r="CB55" s="43"/>
      <c r="CC55" s="43"/>
      <c r="CD55" s="44"/>
      <c r="CE55" s="65"/>
      <c r="CF55" s="37"/>
      <c r="CG55" s="37"/>
      <c r="CH55" s="37"/>
      <c r="CI55" s="37"/>
      <c r="CJ55" s="134"/>
    </row>
    <row r="56" spans="1:88" ht="11.25" customHeight="1" x14ac:dyDescent="0.3">
      <c r="A56" s="14"/>
      <c r="B56" s="61"/>
      <c r="C56" s="42">
        <f>INDEX($C$43:$C$47,MATCH(LARGE($CB$43:$CB$47,ROW(A3)),$CB$43:$CB$47,0),1)</f>
        <v>3</v>
      </c>
      <c r="D56" s="43"/>
      <c r="E56" s="43"/>
      <c r="F56" s="43"/>
      <c r="G56" s="43"/>
      <c r="H56" s="125" t="str">
        <f>" " &amp; INDEX($H$43:$H$47,MATCH(LARGE($CB$43:$CB$47,ROW(A3)),$CB$43:$CB$47,0),1)</f>
        <v xml:space="preserve">  Christoph</v>
      </c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127"/>
      <c r="T56" s="42">
        <f>INDEX($T$43:$T$47,MATCH(LARGE($CB$43:$CB$47,ROW(A3)),$CB$43:$CB$47,0),1)</f>
        <v>8</v>
      </c>
      <c r="U56" s="43"/>
      <c r="V56" s="43"/>
      <c r="W56" s="43"/>
      <c r="X56" s="43"/>
      <c r="Y56" s="44"/>
      <c r="Z56" s="59">
        <f>INDEX($Z$43:$Z$47,MATCH(LARGE($CB$43:$CB$47,ROW(A3)),$CB$43:$CB$47,0),1)</f>
        <v>3</v>
      </c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5">
        <f>INDEX($AK$43:$AK$47,MATCH(LARGE($CB$43:$CB$47,ROW(A3)),$CB$43:$CB$47,0),1)</f>
        <v>2</v>
      </c>
      <c r="AL56" s="43"/>
      <c r="AM56" s="43"/>
      <c r="AN56" s="43"/>
      <c r="AO56" s="43"/>
      <c r="AP56" s="43"/>
      <c r="AQ56" s="43"/>
      <c r="AR56" s="43"/>
      <c r="AS56" s="43"/>
      <c r="AT56" s="43"/>
      <c r="AU56" s="45"/>
      <c r="AV56" s="55">
        <f>INDEX($AV$43:$AV$47,MATCH(LARGE($CB$43:$CB$47,ROW(A3)),$CB$43:$CB$47,0),1)</f>
        <v>3</v>
      </c>
      <c r="AW56" s="43"/>
      <c r="AX56" s="43"/>
      <c r="AY56" s="43"/>
      <c r="AZ56" s="43"/>
      <c r="BA56" s="43"/>
      <c r="BB56" s="43"/>
      <c r="BC56" s="43"/>
      <c r="BD56" s="43"/>
      <c r="BE56" s="43"/>
      <c r="BF56" s="45"/>
      <c r="BG56" s="42">
        <f>INDEX($BG$43:$BG$47,MATCH(LARGE($CB$43:$CB$47,ROW(A3)),$CB$43:$CB$47,0),1)</f>
        <v>7</v>
      </c>
      <c r="BH56" s="43"/>
      <c r="BI56" s="43"/>
      <c r="BJ56" s="43"/>
      <c r="BK56" s="43"/>
      <c r="BL56" s="43" t="s">
        <v>2</v>
      </c>
      <c r="BM56" s="43"/>
      <c r="BN56" s="43">
        <f>INDEX($BN$43:$BN$47,MATCH(LARGE($CB$43:$CB$47,ROW(A3)),$CB$43:$CB$47,0),1)</f>
        <v>9</v>
      </c>
      <c r="BO56" s="43"/>
      <c r="BP56" s="43"/>
      <c r="BQ56" s="43"/>
      <c r="BR56" s="45"/>
      <c r="BS56" s="55">
        <f>INDEX($BS$43:$BS$47,MATCH(LARGE($CB$43:$CB$47,ROW(A3)),$CB$43:$CB$47,0),1)</f>
        <v>-2</v>
      </c>
      <c r="BT56" s="43"/>
      <c r="BU56" s="43"/>
      <c r="BV56" s="43"/>
      <c r="BW56" s="43"/>
      <c r="BX56" s="42">
        <f>INDEX($BX$43:$BX$47,MATCH(LARGE($CB$43:$CB$47,ROW(A3)),$CB$43:$CB$47,0),1)</f>
        <v>11</v>
      </c>
      <c r="BY56" s="43"/>
      <c r="BZ56" s="43"/>
      <c r="CA56" s="43"/>
      <c r="CB56" s="43"/>
      <c r="CC56" s="43"/>
      <c r="CD56" s="44"/>
      <c r="CE56" s="65"/>
      <c r="CF56" s="37"/>
      <c r="CG56" s="37"/>
      <c r="CH56" s="37"/>
      <c r="CI56" s="37"/>
      <c r="CJ56" s="134"/>
    </row>
    <row r="57" spans="1:88" ht="11.25" customHeight="1" x14ac:dyDescent="0.3">
      <c r="A57" s="14"/>
      <c r="B57" s="61"/>
      <c r="C57" s="42">
        <f>INDEX($C$43:$C$47,MATCH(LARGE($CB$43:$CB$47,ROW(A4)),$CB$43:$CB$47,0),1)</f>
        <v>4</v>
      </c>
      <c r="D57" s="43"/>
      <c r="E57" s="43"/>
      <c r="F57" s="43"/>
      <c r="G57" s="43"/>
      <c r="H57" s="125" t="str">
        <f>" " &amp; INDEX($H$43:$H$47,MATCH(LARGE($CB$43:$CB$47,ROW(A4)),$CB$43:$CB$47,0),1)</f>
        <v xml:space="preserve">  Schmiddi</v>
      </c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7"/>
      <c r="T57" s="42">
        <f>INDEX($T$43:$T$47,MATCH(LARGE($CB$43:$CB$47,ROW(A4)),$CB$43:$CB$47,0),1)</f>
        <v>8</v>
      </c>
      <c r="U57" s="43"/>
      <c r="V57" s="43"/>
      <c r="W57" s="43"/>
      <c r="X57" s="43"/>
      <c r="Y57" s="44"/>
      <c r="Z57" s="59">
        <f>INDEX($Z$43:$Z$47,MATCH(LARGE($CB$43:$CB$47,ROW(A4)),$CB$43:$CB$47,0),1)</f>
        <v>1</v>
      </c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5">
        <f>INDEX($AK$43:$AK$47,MATCH(LARGE($CB$43:$CB$47,ROW(A4)),$CB$43:$CB$47,0),1)</f>
        <v>2</v>
      </c>
      <c r="AL57" s="43"/>
      <c r="AM57" s="43"/>
      <c r="AN57" s="43"/>
      <c r="AO57" s="43"/>
      <c r="AP57" s="43"/>
      <c r="AQ57" s="43"/>
      <c r="AR57" s="43"/>
      <c r="AS57" s="43"/>
      <c r="AT57" s="43"/>
      <c r="AU57" s="45"/>
      <c r="AV57" s="55">
        <f>INDEX($AV$43:$AV$47,MATCH(LARGE($CB$43:$CB$47,ROW(A4)),$CB$43:$CB$47,0),1)</f>
        <v>5</v>
      </c>
      <c r="AW57" s="43"/>
      <c r="AX57" s="43"/>
      <c r="AY57" s="43"/>
      <c r="AZ57" s="43"/>
      <c r="BA57" s="43"/>
      <c r="BB57" s="43"/>
      <c r="BC57" s="43"/>
      <c r="BD57" s="43"/>
      <c r="BE57" s="43"/>
      <c r="BF57" s="45"/>
      <c r="BG57" s="42">
        <f>INDEX($BG$43:$BG$47,MATCH(LARGE($CB$43:$CB$47,ROW(A4)),$CB$43:$CB$47,0),1)</f>
        <v>4</v>
      </c>
      <c r="BH57" s="43"/>
      <c r="BI57" s="43"/>
      <c r="BJ57" s="43"/>
      <c r="BK57" s="43"/>
      <c r="BL57" s="43" t="s">
        <v>2</v>
      </c>
      <c r="BM57" s="43"/>
      <c r="BN57" s="43">
        <f>INDEX($BN$43:$BN$47,MATCH(LARGE($CB$43:$CB$47,ROW(A4)),$CB$43:$CB$47,0),1)</f>
        <v>17</v>
      </c>
      <c r="BO57" s="43"/>
      <c r="BP57" s="43"/>
      <c r="BQ57" s="43"/>
      <c r="BR57" s="45"/>
      <c r="BS57" s="55">
        <f>INDEX($BS$43:$BS$47,MATCH(LARGE($CB$43:$CB$47,ROW(A4)),$CB$43:$CB$47,0),1)</f>
        <v>-13</v>
      </c>
      <c r="BT57" s="43"/>
      <c r="BU57" s="43"/>
      <c r="BV57" s="43"/>
      <c r="BW57" s="43"/>
      <c r="BX57" s="42">
        <f>INDEX($BX$43:$BX$47,MATCH(LARGE($CB$43:$CB$47,ROW(A4)),$CB$43:$CB$47,0),1)</f>
        <v>5</v>
      </c>
      <c r="BY57" s="43"/>
      <c r="BZ57" s="43"/>
      <c r="CA57" s="43"/>
      <c r="CB57" s="43"/>
      <c r="CC57" s="43"/>
      <c r="CD57" s="44"/>
      <c r="CE57" s="65"/>
      <c r="CF57" s="37"/>
      <c r="CG57" s="37"/>
      <c r="CH57" s="37"/>
      <c r="CI57" s="37"/>
      <c r="CJ57" s="134"/>
    </row>
    <row r="58" spans="1:88" ht="11.25" customHeight="1" x14ac:dyDescent="0.3">
      <c r="A58" s="14"/>
      <c r="B58" s="61"/>
      <c r="C58" s="42">
        <f>INDEX($C$43:$C$47,MATCH(LARGE($CB$43:$CB$47,ROW(A5)),$CB$43:$CB$47,0),1)</f>
        <v>4</v>
      </c>
      <c r="D58" s="43"/>
      <c r="E58" s="43"/>
      <c r="F58" s="43"/>
      <c r="G58" s="43"/>
      <c r="H58" s="125" t="str">
        <f>" " &amp; INDEX($H$43:$H$47,MATCH(LARGE($CB$43:$CB$47,ROW(A5)),$CB$43:$CB$47,0),1)</f>
        <v xml:space="preserve">  Jule</v>
      </c>
      <c r="I58" s="126"/>
      <c r="J58" s="126"/>
      <c r="K58" s="126"/>
      <c r="L58" s="126"/>
      <c r="M58" s="126"/>
      <c r="N58" s="126"/>
      <c r="O58" s="126"/>
      <c r="P58" s="126"/>
      <c r="Q58" s="126"/>
      <c r="R58" s="126"/>
      <c r="S58" s="127"/>
      <c r="T58" s="42">
        <f>INDEX($T$43:$T$47,MATCH(LARGE($CB$43:$CB$47,ROW(A5)),$CB$43:$CB$47,0),1)</f>
        <v>8</v>
      </c>
      <c r="U58" s="43"/>
      <c r="V58" s="43"/>
      <c r="W58" s="43"/>
      <c r="X58" s="43"/>
      <c r="Y58" s="44"/>
      <c r="Z58" s="42">
        <f>INDEX($Z$43:$Z$47,MATCH(LARGE($CB$43:$CB$47,ROW(A5)),$CB$43:$CB$47,0),1)</f>
        <v>1</v>
      </c>
      <c r="AA58" s="43"/>
      <c r="AB58" s="43"/>
      <c r="AC58" s="43"/>
      <c r="AD58" s="43"/>
      <c r="AE58" s="43"/>
      <c r="AF58" s="43"/>
      <c r="AG58" s="43"/>
      <c r="AH58" s="43"/>
      <c r="AI58" s="43"/>
      <c r="AJ58" s="45"/>
      <c r="AK58" s="55">
        <f>INDEX($AK$43:$AK$47,MATCH(LARGE($CB$43:$CB$47,ROW(A5)),$CB$43:$CB$47,0),1)</f>
        <v>2</v>
      </c>
      <c r="AL58" s="43"/>
      <c r="AM58" s="43"/>
      <c r="AN58" s="43"/>
      <c r="AO58" s="43"/>
      <c r="AP58" s="43"/>
      <c r="AQ58" s="43"/>
      <c r="AR58" s="43"/>
      <c r="AS58" s="43"/>
      <c r="AT58" s="43"/>
      <c r="AU58" s="45"/>
      <c r="AV58" s="55">
        <f>INDEX($AV$43:$AV$47,MATCH(LARGE($CB$43:$CB$47,ROW(A5)),$CB$43:$CB$47,0),1)</f>
        <v>5</v>
      </c>
      <c r="AW58" s="43"/>
      <c r="AX58" s="43"/>
      <c r="AY58" s="43"/>
      <c r="AZ58" s="43"/>
      <c r="BA58" s="43"/>
      <c r="BB58" s="43"/>
      <c r="BC58" s="43"/>
      <c r="BD58" s="43"/>
      <c r="BE58" s="43"/>
      <c r="BF58" s="45"/>
      <c r="BG58" s="42">
        <f>INDEX($BG$43:$BG$47,MATCH(LARGE($CB$43:$CB$47,ROW(A5)),$CB$43:$CB$47,0),1)</f>
        <v>6</v>
      </c>
      <c r="BH58" s="43"/>
      <c r="BI58" s="43"/>
      <c r="BJ58" s="43"/>
      <c r="BK58" s="43"/>
      <c r="BL58" s="43" t="s">
        <v>2</v>
      </c>
      <c r="BM58" s="43"/>
      <c r="BN58" s="43">
        <f>INDEX($BN$43:$BN$47,MATCH(LARGE($CB$43:$CB$47,ROW(A5)),$CB$43:$CB$47,0),1)</f>
        <v>9</v>
      </c>
      <c r="BO58" s="43"/>
      <c r="BP58" s="43"/>
      <c r="BQ58" s="43"/>
      <c r="BR58" s="45"/>
      <c r="BS58" s="55">
        <f>INDEX($BS$43:$BS$47,MATCH(LARGE($CB$43:$CB$47,ROW(A5)),$CB$43:$CB$47,0),1)</f>
        <v>-3</v>
      </c>
      <c r="BT58" s="43"/>
      <c r="BU58" s="43"/>
      <c r="BV58" s="43"/>
      <c r="BW58" s="43"/>
      <c r="BX58" s="42">
        <f>INDEX($BX$43:$BX$47,MATCH(LARGE($CB$43:$CB$47,ROW(A5)),$CB$43:$CB$47,0),1)</f>
        <v>5</v>
      </c>
      <c r="BY58" s="43"/>
      <c r="BZ58" s="43"/>
      <c r="CA58" s="43"/>
      <c r="CB58" s="43"/>
      <c r="CC58" s="43"/>
      <c r="CD58" s="44"/>
      <c r="CE58" s="65"/>
      <c r="CF58" s="37"/>
      <c r="CG58" s="37"/>
      <c r="CH58" s="37"/>
      <c r="CI58" s="37"/>
      <c r="CJ58" s="134"/>
    </row>
    <row r="59" spans="1:88" ht="7.5" customHeight="1" x14ac:dyDescent="0.3">
      <c r="A59" s="14"/>
      <c r="B59" s="47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48"/>
      <c r="BN59" s="48"/>
      <c r="BO59" s="48"/>
      <c r="BP59" s="48"/>
      <c r="BQ59" s="48"/>
      <c r="BR59" s="48"/>
      <c r="BS59" s="48"/>
      <c r="BT59" s="48"/>
      <c r="BU59" s="48"/>
      <c r="BV59" s="48"/>
      <c r="BW59" s="48"/>
      <c r="BX59" s="48"/>
      <c r="BY59" s="48"/>
      <c r="BZ59" s="48"/>
      <c r="CA59" s="48"/>
      <c r="CB59" s="48"/>
      <c r="CC59" s="48"/>
      <c r="CD59" s="48"/>
      <c r="CE59" s="49"/>
      <c r="CF59" s="37"/>
      <c r="CG59" s="37"/>
      <c r="CH59" s="37"/>
      <c r="CI59" s="37"/>
      <c r="CJ59" s="134"/>
    </row>
    <row r="60" spans="1:88" ht="7.5" customHeight="1" x14ac:dyDescent="0.3">
      <c r="A60" s="122"/>
      <c r="B60" s="123"/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3"/>
      <c r="Z60" s="123"/>
      <c r="AA60" s="123"/>
      <c r="AB60" s="123"/>
      <c r="AC60" s="123"/>
      <c r="AD60" s="123"/>
      <c r="AE60" s="123"/>
      <c r="AF60" s="123"/>
      <c r="AG60" s="123"/>
      <c r="AH60" s="123"/>
      <c r="AI60" s="123"/>
      <c r="AJ60" s="123"/>
      <c r="AK60" s="123"/>
      <c r="AL60" s="123"/>
      <c r="AM60" s="123"/>
      <c r="AN60" s="123"/>
      <c r="AO60" s="123"/>
      <c r="AP60" s="123"/>
      <c r="AQ60" s="123"/>
      <c r="AR60" s="123"/>
      <c r="AS60" s="123"/>
      <c r="AT60" s="123"/>
      <c r="AU60" s="123"/>
      <c r="AV60" s="123"/>
      <c r="AW60" s="123"/>
      <c r="AX60" s="123"/>
      <c r="AY60" s="123"/>
      <c r="AZ60" s="123"/>
      <c r="BA60" s="123"/>
      <c r="BB60" s="123"/>
      <c r="BC60" s="123"/>
      <c r="BD60" s="123"/>
      <c r="BE60" s="123"/>
      <c r="BF60" s="123"/>
      <c r="BG60" s="123"/>
      <c r="BH60" s="123"/>
      <c r="BI60" s="123"/>
      <c r="BJ60" s="123"/>
      <c r="BK60" s="123"/>
      <c r="BL60" s="123"/>
      <c r="BM60" s="123"/>
      <c r="BN60" s="123"/>
      <c r="BO60" s="123"/>
      <c r="BP60" s="123"/>
      <c r="BQ60" s="123"/>
      <c r="BR60" s="123"/>
      <c r="BS60" s="123"/>
      <c r="BT60" s="123"/>
      <c r="BU60" s="123"/>
      <c r="BV60" s="123"/>
      <c r="BW60" s="123"/>
      <c r="BX60" s="123"/>
      <c r="BY60" s="123"/>
      <c r="BZ60" s="123"/>
      <c r="CA60" s="123"/>
      <c r="CB60" s="123"/>
      <c r="CC60" s="123"/>
      <c r="CD60" s="123"/>
      <c r="CE60" s="123"/>
      <c r="CF60" s="123"/>
      <c r="CG60" s="123"/>
      <c r="CH60" s="123"/>
      <c r="CI60" s="123"/>
      <c r="CJ60" s="124"/>
    </row>
    <row r="61" spans="1:88" x14ac:dyDescent="0.3">
      <c r="G61" s="1"/>
    </row>
    <row r="62" spans="1:88" x14ac:dyDescent="0.3">
      <c r="G62" s="1"/>
    </row>
    <row r="63" spans="1:88" x14ac:dyDescent="0.3">
      <c r="G63" s="1"/>
    </row>
    <row r="64" spans="1:88" x14ac:dyDescent="0.3">
      <c r="G64" s="1"/>
    </row>
    <row r="65" spans="7:7" x14ac:dyDescent="0.3">
      <c r="G65" s="1"/>
    </row>
    <row r="66" spans="7:7" x14ac:dyDescent="0.3">
      <c r="G66" s="1"/>
    </row>
    <row r="67" spans="7:7" x14ac:dyDescent="0.3">
      <c r="G67" s="1"/>
    </row>
    <row r="68" spans="7:7" x14ac:dyDescent="0.3">
      <c r="G68" s="1"/>
    </row>
    <row r="69" spans="7:7" x14ac:dyDescent="0.3">
      <c r="G69" s="1"/>
    </row>
    <row r="70" spans="7:7" x14ac:dyDescent="0.3">
      <c r="G70" s="1"/>
    </row>
    <row r="71" spans="7:7" x14ac:dyDescent="0.3">
      <c r="G71" s="1"/>
    </row>
    <row r="72" spans="7:7" x14ac:dyDescent="0.3">
      <c r="G72" s="1"/>
    </row>
    <row r="73" spans="7:7" x14ac:dyDescent="0.3">
      <c r="G73" s="1"/>
    </row>
    <row r="74" spans="7:7" x14ac:dyDescent="0.3">
      <c r="G74" s="1"/>
    </row>
    <row r="75" spans="7:7" x14ac:dyDescent="0.3">
      <c r="G75" s="1"/>
    </row>
    <row r="76" spans="7:7" x14ac:dyDescent="0.3">
      <c r="G76" s="1"/>
    </row>
    <row r="77" spans="7:7" x14ac:dyDescent="0.3">
      <c r="G77" s="1"/>
    </row>
    <row r="78" spans="7:7" x14ac:dyDescent="0.3">
      <c r="G78" s="1"/>
    </row>
    <row r="79" spans="7:7" x14ac:dyDescent="0.3">
      <c r="G79" s="1"/>
    </row>
    <row r="80" spans="7:7" x14ac:dyDescent="0.3">
      <c r="G80" s="1"/>
    </row>
    <row r="81" spans="7:7" x14ac:dyDescent="0.3">
      <c r="G81" s="1"/>
    </row>
    <row r="82" spans="7:7" x14ac:dyDescent="0.3">
      <c r="G82" s="1"/>
    </row>
    <row r="83" spans="7:7" x14ac:dyDescent="0.3">
      <c r="G83" s="1"/>
    </row>
  </sheetData>
  <sheetProtection sheet="1" objects="1" scenarios="1" selectLockedCells="1"/>
  <mergeCells count="401">
    <mergeCell ref="A1:CJ1"/>
    <mergeCell ref="B2:CE2"/>
    <mergeCell ref="CJ2:CJ59"/>
    <mergeCell ref="B3:CE3"/>
    <mergeCell ref="B4:CE4"/>
    <mergeCell ref="B5:B8"/>
    <mergeCell ref="C5:CD5"/>
    <mergeCell ref="CE5:CE8"/>
    <mergeCell ref="C6:CD6"/>
    <mergeCell ref="C7:L7"/>
    <mergeCell ref="M7:Z7"/>
    <mergeCell ref="AA7:AN7"/>
    <mergeCell ref="AO7:BB7"/>
    <mergeCell ref="BC7:BP7"/>
    <mergeCell ref="BQ7:CD7"/>
    <mergeCell ref="C8:L8"/>
    <mergeCell ref="M8:Z8"/>
    <mergeCell ref="AA8:AN8"/>
    <mergeCell ref="AO8:BB8"/>
    <mergeCell ref="BC8:BP8"/>
    <mergeCell ref="M14:Q14"/>
    <mergeCell ref="S14:W14"/>
    <mergeCell ref="Y14:AH14"/>
    <mergeCell ref="AJ14:BP14"/>
    <mergeCell ref="BR14:CD14"/>
    <mergeCell ref="C15:CD15"/>
    <mergeCell ref="BQ8:CD8"/>
    <mergeCell ref="B9:CE9"/>
    <mergeCell ref="B10:CE10"/>
    <mergeCell ref="B11:CE11"/>
    <mergeCell ref="B12:B36"/>
    <mergeCell ref="C12:CD12"/>
    <mergeCell ref="CE12:CE36"/>
    <mergeCell ref="C13:CD13"/>
    <mergeCell ref="C14:F14"/>
    <mergeCell ref="H14:K14"/>
    <mergeCell ref="BB16:BP16"/>
    <mergeCell ref="BQ16:BQ25"/>
    <mergeCell ref="BR16:BV16"/>
    <mergeCell ref="BW16:BY16"/>
    <mergeCell ref="BZ16:CD16"/>
    <mergeCell ref="H17:K17"/>
    <mergeCell ref="M17:Q17"/>
    <mergeCell ref="S17:W17"/>
    <mergeCell ref="Y17:AH17"/>
    <mergeCell ref="AJ17:AX17"/>
    <mergeCell ref="S16:W16"/>
    <mergeCell ref="X16:X25"/>
    <mergeCell ref="Y16:AH16"/>
    <mergeCell ref="AI16:AI25"/>
    <mergeCell ref="AJ16:AX16"/>
    <mergeCell ref="AY16:BA16"/>
    <mergeCell ref="AY17:BA17"/>
    <mergeCell ref="H16:K16"/>
    <mergeCell ref="L16:L25"/>
    <mergeCell ref="M16:Q16"/>
    <mergeCell ref="R16:R25"/>
    <mergeCell ref="H19:K19"/>
    <mergeCell ref="M19:Q19"/>
    <mergeCell ref="S19:W19"/>
    <mergeCell ref="Y19:AH19"/>
    <mergeCell ref="AJ19:AX19"/>
    <mergeCell ref="AY19:BA19"/>
    <mergeCell ref="H21:K21"/>
    <mergeCell ref="M21:Q21"/>
    <mergeCell ref="S21:W21"/>
    <mergeCell ref="Y21:AH21"/>
    <mergeCell ref="AJ21:AX21"/>
    <mergeCell ref="AY21:BA21"/>
    <mergeCell ref="H23:K23"/>
    <mergeCell ref="M23:Q23"/>
    <mergeCell ref="S23:W23"/>
    <mergeCell ref="BB17:BP17"/>
    <mergeCell ref="BR17:BV17"/>
    <mergeCell ref="BW17:BY17"/>
    <mergeCell ref="BZ17:CD17"/>
    <mergeCell ref="H18:K18"/>
    <mergeCell ref="M18:Q18"/>
    <mergeCell ref="S18:W18"/>
    <mergeCell ref="Y18:AH18"/>
    <mergeCell ref="AJ18:AX18"/>
    <mergeCell ref="AY18:BA18"/>
    <mergeCell ref="BB18:BP18"/>
    <mergeCell ref="BR18:BV18"/>
    <mergeCell ref="BW18:BY18"/>
    <mergeCell ref="BZ18:CD18"/>
    <mergeCell ref="BB19:BP19"/>
    <mergeCell ref="BR19:BV19"/>
    <mergeCell ref="BW19:BY19"/>
    <mergeCell ref="BZ19:CD19"/>
    <mergeCell ref="H20:K20"/>
    <mergeCell ref="M20:Q20"/>
    <mergeCell ref="S20:W20"/>
    <mergeCell ref="Y20:AH20"/>
    <mergeCell ref="AJ20:AX20"/>
    <mergeCell ref="AY20:BA20"/>
    <mergeCell ref="BB20:BP20"/>
    <mergeCell ref="BR20:BV20"/>
    <mergeCell ref="BW20:BY20"/>
    <mergeCell ref="BZ20:CD20"/>
    <mergeCell ref="BB21:BP21"/>
    <mergeCell ref="BR21:BV21"/>
    <mergeCell ref="BW21:BY21"/>
    <mergeCell ref="BZ21:CD21"/>
    <mergeCell ref="H22:K22"/>
    <mergeCell ref="M22:Q22"/>
    <mergeCell ref="S22:W22"/>
    <mergeCell ref="Y22:AH22"/>
    <mergeCell ref="AJ22:AX22"/>
    <mergeCell ref="AY22:BA22"/>
    <mergeCell ref="BB22:BP22"/>
    <mergeCell ref="BR22:BV22"/>
    <mergeCell ref="BW22:BY22"/>
    <mergeCell ref="BZ22:CD22"/>
    <mergeCell ref="Y23:AH23"/>
    <mergeCell ref="AJ23:AX23"/>
    <mergeCell ref="AY23:BA23"/>
    <mergeCell ref="BB23:BP23"/>
    <mergeCell ref="BR23:BV23"/>
    <mergeCell ref="BW23:BY23"/>
    <mergeCell ref="BZ23:CD23"/>
    <mergeCell ref="H24:K24"/>
    <mergeCell ref="M24:Q24"/>
    <mergeCell ref="S24:W24"/>
    <mergeCell ref="Y24:AH24"/>
    <mergeCell ref="AJ24:AX24"/>
    <mergeCell ref="AY24:BA24"/>
    <mergeCell ref="BB24:BP24"/>
    <mergeCell ref="BR24:BV24"/>
    <mergeCell ref="BW24:BY24"/>
    <mergeCell ref="BZ24:CD24"/>
    <mergeCell ref="H25:K25"/>
    <mergeCell ref="M25:Q25"/>
    <mergeCell ref="S25:W25"/>
    <mergeCell ref="Y25:AH25"/>
    <mergeCell ref="AJ25:AX25"/>
    <mergeCell ref="AY25:BA25"/>
    <mergeCell ref="BB25:BP25"/>
    <mergeCell ref="BR25:BV25"/>
    <mergeCell ref="BW25:BY25"/>
    <mergeCell ref="BZ25:CD25"/>
    <mergeCell ref="C26:CD26"/>
    <mergeCell ref="C27:F36"/>
    <mergeCell ref="G27:G36"/>
    <mergeCell ref="H27:K27"/>
    <mergeCell ref="L27:L36"/>
    <mergeCell ref="M27:Q27"/>
    <mergeCell ref="C16:F25"/>
    <mergeCell ref="G16:G25"/>
    <mergeCell ref="BR27:BV27"/>
    <mergeCell ref="BW27:BY27"/>
    <mergeCell ref="BZ27:CD27"/>
    <mergeCell ref="BB28:BP28"/>
    <mergeCell ref="BR28:BV28"/>
    <mergeCell ref="BW28:BY28"/>
    <mergeCell ref="BZ28:CD28"/>
    <mergeCell ref="R27:R36"/>
    <mergeCell ref="S27:W27"/>
    <mergeCell ref="X27:X36"/>
    <mergeCell ref="Y27:AH27"/>
    <mergeCell ref="AI27:AI36"/>
    <mergeCell ref="AJ27:AX27"/>
    <mergeCell ref="H28:K28"/>
    <mergeCell ref="M28:Q28"/>
    <mergeCell ref="S28:W28"/>
    <mergeCell ref="Y28:AH28"/>
    <mergeCell ref="AJ28:AX28"/>
    <mergeCell ref="AY28:BA28"/>
    <mergeCell ref="AY27:BA27"/>
    <mergeCell ref="BB27:BP27"/>
    <mergeCell ref="BQ27:BQ36"/>
    <mergeCell ref="BB29:BP29"/>
    <mergeCell ref="BR29:BV29"/>
    <mergeCell ref="BW29:BY29"/>
    <mergeCell ref="BZ29:CD29"/>
    <mergeCell ref="H30:K30"/>
    <mergeCell ref="M30:Q30"/>
    <mergeCell ref="S30:W30"/>
    <mergeCell ref="Y30:AH30"/>
    <mergeCell ref="AJ30:AX30"/>
    <mergeCell ref="AY30:BA30"/>
    <mergeCell ref="H29:K29"/>
    <mergeCell ref="M29:Q29"/>
    <mergeCell ref="S29:W29"/>
    <mergeCell ref="Y29:AH29"/>
    <mergeCell ref="AJ29:AX29"/>
    <mergeCell ref="AY29:BA29"/>
    <mergeCell ref="BB30:BP30"/>
    <mergeCell ref="BR30:BV30"/>
    <mergeCell ref="BW30:BY30"/>
    <mergeCell ref="BZ30:CD30"/>
    <mergeCell ref="BZ31:CD31"/>
    <mergeCell ref="H32:K32"/>
    <mergeCell ref="M32:Q32"/>
    <mergeCell ref="S32:W32"/>
    <mergeCell ref="Y32:AH32"/>
    <mergeCell ref="AJ32:AX32"/>
    <mergeCell ref="AY32:BA32"/>
    <mergeCell ref="BB32:BP32"/>
    <mergeCell ref="BR32:BV32"/>
    <mergeCell ref="BW32:BY32"/>
    <mergeCell ref="BZ32:CD32"/>
    <mergeCell ref="H31:K31"/>
    <mergeCell ref="M31:Q31"/>
    <mergeCell ref="S31:W31"/>
    <mergeCell ref="Y31:AH31"/>
    <mergeCell ref="AJ31:AX31"/>
    <mergeCell ref="AY31:BA31"/>
    <mergeCell ref="BB31:BP31"/>
    <mergeCell ref="BR31:BV31"/>
    <mergeCell ref="BW31:BY31"/>
    <mergeCell ref="BZ33:CD33"/>
    <mergeCell ref="H34:K34"/>
    <mergeCell ref="M34:Q34"/>
    <mergeCell ref="S34:W34"/>
    <mergeCell ref="Y34:AH34"/>
    <mergeCell ref="AJ34:AX34"/>
    <mergeCell ref="AY34:BA34"/>
    <mergeCell ref="BB34:BP34"/>
    <mergeCell ref="BR34:BV34"/>
    <mergeCell ref="BW34:BY34"/>
    <mergeCell ref="BZ34:CD34"/>
    <mergeCell ref="H33:K33"/>
    <mergeCell ref="M33:Q33"/>
    <mergeCell ref="S33:W33"/>
    <mergeCell ref="Y33:AH33"/>
    <mergeCell ref="AJ33:AX33"/>
    <mergeCell ref="AY33:BA33"/>
    <mergeCell ref="BB33:BP33"/>
    <mergeCell ref="BR33:BV33"/>
    <mergeCell ref="BW33:BY33"/>
    <mergeCell ref="BB35:BP35"/>
    <mergeCell ref="BR35:BV35"/>
    <mergeCell ref="BW35:BY35"/>
    <mergeCell ref="BZ35:CD35"/>
    <mergeCell ref="H36:K36"/>
    <mergeCell ref="M36:Q36"/>
    <mergeCell ref="S36:W36"/>
    <mergeCell ref="Y36:AH36"/>
    <mergeCell ref="AJ36:AX36"/>
    <mergeCell ref="AY36:BA36"/>
    <mergeCell ref="H35:K35"/>
    <mergeCell ref="M35:Q35"/>
    <mergeCell ref="S35:W35"/>
    <mergeCell ref="Y35:AH35"/>
    <mergeCell ref="AJ35:AX35"/>
    <mergeCell ref="AY35:BA35"/>
    <mergeCell ref="BB36:BP36"/>
    <mergeCell ref="BR36:BV36"/>
    <mergeCell ref="BW36:BY36"/>
    <mergeCell ref="Z43:AJ43"/>
    <mergeCell ref="AK43:AU43"/>
    <mergeCell ref="CB43:CD43"/>
    <mergeCell ref="C44:G44"/>
    <mergeCell ref="H44:S44"/>
    <mergeCell ref="T44:Y44"/>
    <mergeCell ref="BZ36:CD36"/>
    <mergeCell ref="B37:CE37"/>
    <mergeCell ref="B38:CE38"/>
    <mergeCell ref="BL44:BM44"/>
    <mergeCell ref="BN44:BR44"/>
    <mergeCell ref="AV43:BF43"/>
    <mergeCell ref="BG43:BK43"/>
    <mergeCell ref="BL43:BM43"/>
    <mergeCell ref="BN43:BR43"/>
    <mergeCell ref="B39:CE39"/>
    <mergeCell ref="B40:B47"/>
    <mergeCell ref="C40:CD40"/>
    <mergeCell ref="CE40:CE47"/>
    <mergeCell ref="C41:CD41"/>
    <mergeCell ref="C42:G42"/>
    <mergeCell ref="H42:S42"/>
    <mergeCell ref="T42:Y42"/>
    <mergeCell ref="Z42:AJ42"/>
    <mergeCell ref="AK42:AU42"/>
    <mergeCell ref="AV42:BF42"/>
    <mergeCell ref="BG42:BR42"/>
    <mergeCell ref="BS42:BW42"/>
    <mergeCell ref="BX42:CA42"/>
    <mergeCell ref="CB42:CD42"/>
    <mergeCell ref="C43:G43"/>
    <mergeCell ref="H43:S43"/>
    <mergeCell ref="T43:Y43"/>
    <mergeCell ref="BX47:CA47"/>
    <mergeCell ref="CB47:CD47"/>
    <mergeCell ref="B48:CE48"/>
    <mergeCell ref="BS43:BW43"/>
    <mergeCell ref="BX43:CA43"/>
    <mergeCell ref="BS44:BW44"/>
    <mergeCell ref="BX44:CA44"/>
    <mergeCell ref="CB44:CD44"/>
    <mergeCell ref="C45:G45"/>
    <mergeCell ref="H45:S45"/>
    <mergeCell ref="T45:Y45"/>
    <mergeCell ref="Z45:AJ45"/>
    <mergeCell ref="AK45:AU45"/>
    <mergeCell ref="AV45:BF45"/>
    <mergeCell ref="BG45:BK45"/>
    <mergeCell ref="BL45:BM45"/>
    <mergeCell ref="BN45:BR45"/>
    <mergeCell ref="BS45:BW45"/>
    <mergeCell ref="BX45:CA45"/>
    <mergeCell ref="CB45:CD45"/>
    <mergeCell ref="Z44:AJ44"/>
    <mergeCell ref="AK44:AU44"/>
    <mergeCell ref="AV44:BF44"/>
    <mergeCell ref="BG44:BK44"/>
    <mergeCell ref="B49:CE49"/>
    <mergeCell ref="B50:CE50"/>
    <mergeCell ref="CB46:CD46"/>
    <mergeCell ref="C47:G47"/>
    <mergeCell ref="H47:S47"/>
    <mergeCell ref="T47:Y47"/>
    <mergeCell ref="Z47:AJ47"/>
    <mergeCell ref="AK47:AU47"/>
    <mergeCell ref="AV47:BF47"/>
    <mergeCell ref="BG47:BK47"/>
    <mergeCell ref="BL47:BM47"/>
    <mergeCell ref="BN47:BR47"/>
    <mergeCell ref="AV46:BF46"/>
    <mergeCell ref="BG46:BK46"/>
    <mergeCell ref="BL46:BM46"/>
    <mergeCell ref="BN46:BR46"/>
    <mergeCell ref="BS46:BW46"/>
    <mergeCell ref="BX46:CA46"/>
    <mergeCell ref="C46:G46"/>
    <mergeCell ref="H46:S46"/>
    <mergeCell ref="T46:Y46"/>
    <mergeCell ref="Z46:AJ46"/>
    <mergeCell ref="AK46:AU46"/>
    <mergeCell ref="BS47:BW47"/>
    <mergeCell ref="B51:B58"/>
    <mergeCell ref="C51:CD51"/>
    <mergeCell ref="CE51:CE58"/>
    <mergeCell ref="C52:CD52"/>
    <mergeCell ref="C53:G53"/>
    <mergeCell ref="H53:S53"/>
    <mergeCell ref="T53:Y53"/>
    <mergeCell ref="Z53:AJ53"/>
    <mergeCell ref="AK53:AU53"/>
    <mergeCell ref="AV53:BF53"/>
    <mergeCell ref="BG53:BR53"/>
    <mergeCell ref="BS53:BW53"/>
    <mergeCell ref="BX53:CD53"/>
    <mergeCell ref="C54:G54"/>
    <mergeCell ref="H54:S54"/>
    <mergeCell ref="T54:Y54"/>
    <mergeCell ref="Z54:AJ54"/>
    <mergeCell ref="AK54:AU54"/>
    <mergeCell ref="AV54:BF54"/>
    <mergeCell ref="BG54:BK54"/>
    <mergeCell ref="C56:G56"/>
    <mergeCell ref="H56:S56"/>
    <mergeCell ref="T56:Y56"/>
    <mergeCell ref="Z56:AJ56"/>
    <mergeCell ref="AK56:AU56"/>
    <mergeCell ref="BL54:BM54"/>
    <mergeCell ref="BN54:BR54"/>
    <mergeCell ref="BS54:BW54"/>
    <mergeCell ref="BX54:CD54"/>
    <mergeCell ref="C55:G55"/>
    <mergeCell ref="H55:S55"/>
    <mergeCell ref="T55:Y55"/>
    <mergeCell ref="Z55:AJ55"/>
    <mergeCell ref="AK55:AU55"/>
    <mergeCell ref="AV55:BF55"/>
    <mergeCell ref="AV56:BF56"/>
    <mergeCell ref="BG56:BK56"/>
    <mergeCell ref="BL56:BM56"/>
    <mergeCell ref="BN56:BR56"/>
    <mergeCell ref="BS56:BW56"/>
    <mergeCell ref="BX56:CD56"/>
    <mergeCell ref="BG55:BK55"/>
    <mergeCell ref="BL55:BM55"/>
    <mergeCell ref="BN55:BR55"/>
    <mergeCell ref="BS55:BW55"/>
    <mergeCell ref="BX55:CD55"/>
    <mergeCell ref="B59:CE59"/>
    <mergeCell ref="A60:CJ60"/>
    <mergeCell ref="AV58:BF58"/>
    <mergeCell ref="BG58:BK58"/>
    <mergeCell ref="BL58:BM58"/>
    <mergeCell ref="BN58:BR58"/>
    <mergeCell ref="BS58:BW58"/>
    <mergeCell ref="BX58:CD58"/>
    <mergeCell ref="BG57:BK57"/>
    <mergeCell ref="BL57:BM57"/>
    <mergeCell ref="BN57:BR57"/>
    <mergeCell ref="BS57:BW57"/>
    <mergeCell ref="BX57:CD57"/>
    <mergeCell ref="C58:G58"/>
    <mergeCell ref="H58:S58"/>
    <mergeCell ref="T58:Y58"/>
    <mergeCell ref="Z58:AJ58"/>
    <mergeCell ref="AK58:AU58"/>
    <mergeCell ref="C57:G57"/>
    <mergeCell ref="H57:S57"/>
    <mergeCell ref="T57:Y57"/>
    <mergeCell ref="Z57:AJ57"/>
    <mergeCell ref="AK57:AU57"/>
    <mergeCell ref="AV57:BF57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portrait" horizontalDpi="300" verticalDpi="300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J83"/>
  <sheetViews>
    <sheetView showGridLines="0" showRowColHeaders="0" zoomScaleNormal="100" workbookViewId="0">
      <selection activeCell="B2" sqref="B2:CE2"/>
    </sheetView>
  </sheetViews>
  <sheetFormatPr baseColWidth="10" defaultColWidth="1.44140625" defaultRowHeight="10.199999999999999" x14ac:dyDescent="0.3"/>
  <cols>
    <col min="1" max="6" width="1.44140625" style="1" customWidth="1"/>
    <col min="7" max="7" width="1.44140625" style="4" customWidth="1"/>
    <col min="8" max="83" width="1.44140625" style="1" customWidth="1"/>
    <col min="84" max="87" width="1.44140625" style="1" hidden="1" customWidth="1"/>
    <col min="88" max="94" width="1.44140625" style="1" customWidth="1"/>
    <col min="95" max="16384" width="1.44140625" style="1"/>
  </cols>
  <sheetData>
    <row r="1" spans="1:88" ht="7.5" customHeight="1" x14ac:dyDescent="0.3">
      <c r="A1" s="59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  <c r="BT1" s="58"/>
      <c r="BU1" s="58"/>
      <c r="BV1" s="58"/>
      <c r="BW1" s="58"/>
      <c r="BX1" s="58"/>
      <c r="BY1" s="58"/>
      <c r="BZ1" s="58"/>
      <c r="CA1" s="58"/>
      <c r="CB1" s="58"/>
      <c r="CC1" s="58"/>
      <c r="CD1" s="58"/>
      <c r="CE1" s="58"/>
      <c r="CF1" s="58"/>
      <c r="CG1" s="58"/>
      <c r="CH1" s="58"/>
      <c r="CI1" s="58"/>
      <c r="CJ1" s="60"/>
    </row>
    <row r="2" spans="1:88" s="16" customFormat="1" ht="26.25" customHeight="1" x14ac:dyDescent="0.3">
      <c r="A2" s="14"/>
      <c r="B2" s="114" t="s">
        <v>80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114"/>
      <c r="BN2" s="114"/>
      <c r="BO2" s="114"/>
      <c r="BP2" s="114"/>
      <c r="BQ2" s="114"/>
      <c r="BR2" s="114"/>
      <c r="BS2" s="114"/>
      <c r="BT2" s="114"/>
      <c r="BU2" s="114"/>
      <c r="BV2" s="114"/>
      <c r="BW2" s="114"/>
      <c r="BX2" s="114"/>
      <c r="BY2" s="114"/>
      <c r="BZ2" s="114"/>
      <c r="CA2" s="114"/>
      <c r="CB2" s="114"/>
      <c r="CC2" s="114"/>
      <c r="CD2" s="114"/>
      <c r="CE2" s="114"/>
      <c r="CF2" s="27"/>
      <c r="CG2" s="27"/>
      <c r="CH2" s="27"/>
      <c r="CI2" s="27"/>
      <c r="CJ2" s="134"/>
    </row>
    <row r="3" spans="1:88" ht="11.25" customHeight="1" x14ac:dyDescent="0.3">
      <c r="A3" s="14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8"/>
      <c r="CF3" s="38"/>
      <c r="CG3" s="38"/>
      <c r="CH3" s="38"/>
      <c r="CI3" s="38"/>
      <c r="CJ3" s="134"/>
    </row>
    <row r="4" spans="1:88" ht="7.5" customHeight="1" x14ac:dyDescent="0.3">
      <c r="A4" s="14"/>
      <c r="B4" s="59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60"/>
      <c r="CF4" s="38"/>
      <c r="CG4" s="38"/>
      <c r="CH4" s="38"/>
      <c r="CI4" s="38"/>
      <c r="CJ4" s="134"/>
    </row>
    <row r="5" spans="1:88" s="2" customFormat="1" ht="15" customHeight="1" x14ac:dyDescent="0.3">
      <c r="A5" s="14"/>
      <c r="B5" s="116"/>
      <c r="C5" s="62" t="s">
        <v>0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64"/>
      <c r="CE5" s="117"/>
      <c r="CF5" s="17"/>
      <c r="CG5" s="17"/>
      <c r="CH5" s="17"/>
      <c r="CI5" s="17"/>
      <c r="CJ5" s="134"/>
    </row>
    <row r="6" spans="1:88" ht="7.5" customHeight="1" x14ac:dyDescent="0.3">
      <c r="A6" s="14"/>
      <c r="B6" s="116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117"/>
      <c r="CF6" s="38"/>
      <c r="CG6" s="38"/>
      <c r="CH6" s="38"/>
      <c r="CI6" s="38"/>
      <c r="CJ6" s="134"/>
    </row>
    <row r="7" spans="1:88" s="3" customFormat="1" ht="11.25" customHeight="1" x14ac:dyDescent="0.3">
      <c r="A7" s="14"/>
      <c r="B7" s="116"/>
      <c r="C7" s="135" t="str">
        <f>" Spieler"</f>
        <v xml:space="preserve"> Spieler</v>
      </c>
      <c r="D7" s="136"/>
      <c r="E7" s="136"/>
      <c r="F7" s="136"/>
      <c r="G7" s="136"/>
      <c r="H7" s="136"/>
      <c r="I7" s="136"/>
      <c r="J7" s="136"/>
      <c r="K7" s="136"/>
      <c r="L7" s="137"/>
      <c r="M7" s="111" t="s">
        <v>23</v>
      </c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 t="s">
        <v>24</v>
      </c>
      <c r="AB7" s="112"/>
      <c r="AC7" s="112"/>
      <c r="AD7" s="112"/>
      <c r="AE7" s="112"/>
      <c r="AF7" s="112"/>
      <c r="AG7" s="112"/>
      <c r="AH7" s="112"/>
      <c r="AI7" s="112"/>
      <c r="AJ7" s="112"/>
      <c r="AK7" s="112"/>
      <c r="AL7" s="112"/>
      <c r="AM7" s="112"/>
      <c r="AN7" s="112"/>
      <c r="AO7" s="112" t="s">
        <v>25</v>
      </c>
      <c r="AP7" s="112"/>
      <c r="AQ7" s="112"/>
      <c r="AR7" s="112"/>
      <c r="AS7" s="112"/>
      <c r="AT7" s="112"/>
      <c r="AU7" s="112"/>
      <c r="AV7" s="112"/>
      <c r="AW7" s="112"/>
      <c r="AX7" s="112"/>
      <c r="AY7" s="112"/>
      <c r="AZ7" s="112"/>
      <c r="BA7" s="112"/>
      <c r="BB7" s="112"/>
      <c r="BC7" s="112" t="s">
        <v>26</v>
      </c>
      <c r="BD7" s="112"/>
      <c r="BE7" s="112"/>
      <c r="BF7" s="112"/>
      <c r="BG7" s="112"/>
      <c r="BH7" s="112"/>
      <c r="BI7" s="112"/>
      <c r="BJ7" s="112"/>
      <c r="BK7" s="112"/>
      <c r="BL7" s="112"/>
      <c r="BM7" s="112"/>
      <c r="BN7" s="112"/>
      <c r="BO7" s="112"/>
      <c r="BP7" s="112"/>
      <c r="BQ7" s="112" t="s">
        <v>27</v>
      </c>
      <c r="BR7" s="112"/>
      <c r="BS7" s="112"/>
      <c r="BT7" s="112"/>
      <c r="BU7" s="112"/>
      <c r="BV7" s="112"/>
      <c r="BW7" s="112"/>
      <c r="BX7" s="112"/>
      <c r="BY7" s="112"/>
      <c r="BZ7" s="112"/>
      <c r="CA7" s="112"/>
      <c r="CB7" s="112"/>
      <c r="CC7" s="112"/>
      <c r="CD7" s="113"/>
      <c r="CE7" s="117"/>
      <c r="CF7" s="18"/>
      <c r="CG7" s="18"/>
      <c r="CH7" s="18"/>
      <c r="CI7" s="18"/>
      <c r="CJ7" s="134"/>
    </row>
    <row r="8" spans="1:88" ht="11.25" customHeight="1" x14ac:dyDescent="0.3">
      <c r="A8" s="14"/>
      <c r="B8" s="116"/>
      <c r="C8" s="138" t="str">
        <f>" Name"</f>
        <v xml:space="preserve"> Name</v>
      </c>
      <c r="D8" s="139"/>
      <c r="E8" s="139"/>
      <c r="F8" s="139"/>
      <c r="G8" s="139"/>
      <c r="H8" s="139"/>
      <c r="I8" s="139"/>
      <c r="J8" s="139"/>
      <c r="K8" s="139"/>
      <c r="L8" s="140"/>
      <c r="M8" s="141" t="s">
        <v>33</v>
      </c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 t="s">
        <v>32</v>
      </c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 t="s">
        <v>30</v>
      </c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 t="s">
        <v>31</v>
      </c>
      <c r="BD8" s="109"/>
      <c r="BE8" s="109"/>
      <c r="BF8" s="109"/>
      <c r="BG8" s="109"/>
      <c r="BH8" s="109"/>
      <c r="BI8" s="109"/>
      <c r="BJ8" s="109"/>
      <c r="BK8" s="109"/>
      <c r="BL8" s="109"/>
      <c r="BM8" s="109"/>
      <c r="BN8" s="109"/>
      <c r="BO8" s="109"/>
      <c r="BP8" s="109"/>
      <c r="BQ8" s="109" t="s">
        <v>29</v>
      </c>
      <c r="BR8" s="109"/>
      <c r="BS8" s="109"/>
      <c r="BT8" s="109"/>
      <c r="BU8" s="109"/>
      <c r="BV8" s="109"/>
      <c r="BW8" s="109"/>
      <c r="BX8" s="109"/>
      <c r="BY8" s="109"/>
      <c r="BZ8" s="109"/>
      <c r="CA8" s="109"/>
      <c r="CB8" s="109"/>
      <c r="CC8" s="109"/>
      <c r="CD8" s="133"/>
      <c r="CE8" s="117"/>
      <c r="CF8" s="38"/>
      <c r="CG8" s="38"/>
      <c r="CH8" s="38"/>
      <c r="CI8" s="38"/>
      <c r="CJ8" s="134"/>
    </row>
    <row r="9" spans="1:88" ht="7.5" customHeight="1" x14ac:dyDescent="0.3">
      <c r="A9" s="14"/>
      <c r="B9" s="4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9"/>
      <c r="CF9" s="38"/>
      <c r="CG9" s="38"/>
      <c r="CH9" s="38"/>
      <c r="CI9" s="38"/>
      <c r="CJ9" s="134"/>
    </row>
    <row r="10" spans="1:88" ht="11.25" customHeight="1" x14ac:dyDescent="0.3">
      <c r="A10" s="14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38"/>
      <c r="CG10" s="38"/>
      <c r="CH10" s="38"/>
      <c r="CI10" s="38"/>
      <c r="CJ10" s="134"/>
    </row>
    <row r="11" spans="1:88" ht="7.5" customHeight="1" x14ac:dyDescent="0.3">
      <c r="A11" s="14"/>
      <c r="B11" s="59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60"/>
      <c r="CF11" s="38"/>
      <c r="CG11" s="38"/>
      <c r="CH11" s="38"/>
      <c r="CI11" s="38"/>
      <c r="CJ11" s="134"/>
    </row>
    <row r="12" spans="1:88" ht="15" customHeight="1" x14ac:dyDescent="0.3">
      <c r="A12" s="14"/>
      <c r="B12" s="61"/>
      <c r="C12" s="62" t="s">
        <v>1</v>
      </c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63"/>
      <c r="BZ12" s="63"/>
      <c r="CA12" s="63"/>
      <c r="CB12" s="63"/>
      <c r="CC12" s="63"/>
      <c r="CD12" s="64"/>
      <c r="CE12" s="65"/>
      <c r="CF12" s="38"/>
      <c r="CG12" s="38"/>
      <c r="CH12" s="38"/>
      <c r="CI12" s="38"/>
      <c r="CJ12" s="134"/>
    </row>
    <row r="13" spans="1:88" ht="7.5" customHeight="1" x14ac:dyDescent="0.3">
      <c r="A13" s="14"/>
      <c r="B13" s="61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65"/>
      <c r="CF13" s="38"/>
      <c r="CG13" s="38"/>
      <c r="CH13" s="38"/>
      <c r="CI13" s="38"/>
      <c r="CJ13" s="134"/>
    </row>
    <row r="14" spans="1:88" s="3" customFormat="1" ht="11.25" customHeight="1" x14ac:dyDescent="0.3">
      <c r="A14" s="14"/>
      <c r="B14" s="61"/>
      <c r="C14" s="100">
        <v>8.3333333333333332E-3</v>
      </c>
      <c r="D14" s="101"/>
      <c r="E14" s="101"/>
      <c r="F14" s="102"/>
      <c r="G14" s="6"/>
      <c r="H14" s="69" t="s">
        <v>6</v>
      </c>
      <c r="I14" s="74"/>
      <c r="J14" s="74"/>
      <c r="K14" s="72"/>
      <c r="L14" s="6"/>
      <c r="M14" s="69" t="s">
        <v>8</v>
      </c>
      <c r="N14" s="74"/>
      <c r="O14" s="74"/>
      <c r="P14" s="74"/>
      <c r="Q14" s="72"/>
      <c r="R14" s="6"/>
      <c r="S14" s="69" t="s">
        <v>9</v>
      </c>
      <c r="T14" s="74"/>
      <c r="U14" s="74"/>
      <c r="V14" s="74"/>
      <c r="W14" s="72"/>
      <c r="X14" s="6"/>
      <c r="Y14" s="69" t="s">
        <v>3</v>
      </c>
      <c r="Z14" s="74"/>
      <c r="AA14" s="74"/>
      <c r="AB14" s="74"/>
      <c r="AC14" s="74"/>
      <c r="AD14" s="74"/>
      <c r="AE14" s="74"/>
      <c r="AF14" s="74"/>
      <c r="AG14" s="74"/>
      <c r="AH14" s="72"/>
      <c r="AI14" s="6"/>
      <c r="AJ14" s="69" t="s">
        <v>4</v>
      </c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2"/>
      <c r="BQ14" s="6"/>
      <c r="BR14" s="69" t="s">
        <v>5</v>
      </c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2"/>
      <c r="CE14" s="65"/>
      <c r="CF14" s="18" t="s">
        <v>13</v>
      </c>
      <c r="CG14" s="18" t="s">
        <v>20</v>
      </c>
      <c r="CH14" s="18" t="s">
        <v>15</v>
      </c>
      <c r="CI14" s="18" t="s">
        <v>21</v>
      </c>
      <c r="CJ14" s="134"/>
    </row>
    <row r="15" spans="1:88" ht="7.5" customHeight="1" x14ac:dyDescent="0.3">
      <c r="A15" s="14"/>
      <c r="B15" s="61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65"/>
      <c r="CF15" s="38"/>
      <c r="CG15" s="38"/>
      <c r="CH15" s="38"/>
      <c r="CI15" s="38"/>
      <c r="CJ15" s="134"/>
    </row>
    <row r="16" spans="1:88" ht="11.25" customHeight="1" x14ac:dyDescent="0.3">
      <c r="A16" s="14"/>
      <c r="B16" s="61"/>
      <c r="C16" s="89" t="s">
        <v>7</v>
      </c>
      <c r="D16" s="90"/>
      <c r="E16" s="90"/>
      <c r="F16" s="91"/>
      <c r="G16" s="132"/>
      <c r="H16" s="82">
        <v>1</v>
      </c>
      <c r="I16" s="80"/>
      <c r="J16" s="80"/>
      <c r="K16" s="83"/>
      <c r="L16" s="131"/>
      <c r="M16" s="78" t="s">
        <v>81</v>
      </c>
      <c r="N16" s="79"/>
      <c r="O16" s="79"/>
      <c r="P16" s="79"/>
      <c r="Q16" s="81"/>
      <c r="R16" s="131"/>
      <c r="S16" s="99">
        <v>0.875</v>
      </c>
      <c r="T16" s="79"/>
      <c r="U16" s="79"/>
      <c r="V16" s="79"/>
      <c r="W16" s="81"/>
      <c r="X16" s="131"/>
      <c r="Y16" s="78" t="s">
        <v>65</v>
      </c>
      <c r="Z16" s="79"/>
      <c r="AA16" s="79"/>
      <c r="AB16" s="79"/>
      <c r="AC16" s="79"/>
      <c r="AD16" s="79"/>
      <c r="AE16" s="79"/>
      <c r="AF16" s="79"/>
      <c r="AG16" s="79"/>
      <c r="AH16" s="81"/>
      <c r="AI16" s="131"/>
      <c r="AJ16" s="129" t="str">
        <f>$M$8 &amp; " "</f>
        <v xml:space="preserve">Jule </v>
      </c>
      <c r="AK16" s="129"/>
      <c r="AL16" s="129"/>
      <c r="AM16" s="129"/>
      <c r="AN16" s="129"/>
      <c r="AO16" s="129"/>
      <c r="AP16" s="129"/>
      <c r="AQ16" s="129"/>
      <c r="AR16" s="129"/>
      <c r="AS16" s="129"/>
      <c r="AT16" s="129"/>
      <c r="AU16" s="129"/>
      <c r="AV16" s="129"/>
      <c r="AW16" s="129"/>
      <c r="AX16" s="85"/>
      <c r="AY16" s="83" t="s">
        <v>2</v>
      </c>
      <c r="AZ16" s="130"/>
      <c r="BA16" s="82"/>
      <c r="BB16" s="77" t="str">
        <f>" " &amp; $AA$8</f>
        <v xml:space="preserve"> Patrick</v>
      </c>
      <c r="BC16" s="128"/>
      <c r="BD16" s="128"/>
      <c r="BE16" s="128"/>
      <c r="BF16" s="128"/>
      <c r="BG16" s="128"/>
      <c r="BH16" s="128"/>
      <c r="BI16" s="128"/>
      <c r="BJ16" s="128"/>
      <c r="BK16" s="128"/>
      <c r="BL16" s="128"/>
      <c r="BM16" s="128"/>
      <c r="BN16" s="128"/>
      <c r="BO16" s="128"/>
      <c r="BP16" s="128"/>
      <c r="BQ16" s="131"/>
      <c r="BR16" s="78">
        <v>0</v>
      </c>
      <c r="BS16" s="79"/>
      <c r="BT16" s="79"/>
      <c r="BU16" s="79"/>
      <c r="BV16" s="79"/>
      <c r="BW16" s="80" t="s">
        <v>2</v>
      </c>
      <c r="BX16" s="80"/>
      <c r="BY16" s="80"/>
      <c r="BZ16" s="79">
        <v>1</v>
      </c>
      <c r="CA16" s="79"/>
      <c r="CB16" s="79"/>
      <c r="CC16" s="79"/>
      <c r="CD16" s="81"/>
      <c r="CE16" s="65"/>
      <c r="CF16" s="38">
        <f>IF(AND(ISNUMBER(BR16),ISNUMBER(BZ16)),1,0)</f>
        <v>1</v>
      </c>
      <c r="CG16" s="38">
        <f>IF(OR(ISBLANK(BR16),ISBLANK(BZ16)),0,IF(BR16&gt;BZ16,1,0))</f>
        <v>0</v>
      </c>
      <c r="CH16" s="38">
        <f>IF(OR(ISBLANK(BR16),ISBLANK(BZ16)),0,IF(BR16=BZ16,1,0))</f>
        <v>0</v>
      </c>
      <c r="CI16" s="38">
        <f>IF(OR(ISBLANK(BR16),ISBLANK(BZ16)),0,IF(BR16&lt;BZ16,1,0))</f>
        <v>1</v>
      </c>
      <c r="CJ16" s="134"/>
    </row>
    <row r="17" spans="1:88" ht="11.25" customHeight="1" x14ac:dyDescent="0.3">
      <c r="A17" s="14"/>
      <c r="B17" s="61"/>
      <c r="C17" s="92"/>
      <c r="D17" s="93"/>
      <c r="E17" s="93"/>
      <c r="F17" s="94"/>
      <c r="G17" s="132"/>
      <c r="H17" s="82">
        <f>H16+1</f>
        <v>2</v>
      </c>
      <c r="I17" s="80"/>
      <c r="J17" s="80"/>
      <c r="K17" s="83"/>
      <c r="L17" s="131"/>
      <c r="M17" s="82" t="str">
        <f>$M$16</f>
        <v>19.6.</v>
      </c>
      <c r="N17" s="80"/>
      <c r="O17" s="80"/>
      <c r="P17" s="80"/>
      <c r="Q17" s="83"/>
      <c r="R17" s="131"/>
      <c r="S17" s="84">
        <f>S16</f>
        <v>0.875</v>
      </c>
      <c r="T17" s="80"/>
      <c r="U17" s="80"/>
      <c r="V17" s="80"/>
      <c r="W17" s="83"/>
      <c r="X17" s="131"/>
      <c r="Y17" s="78" t="s">
        <v>66</v>
      </c>
      <c r="Z17" s="79"/>
      <c r="AA17" s="79"/>
      <c r="AB17" s="79"/>
      <c r="AC17" s="79"/>
      <c r="AD17" s="79"/>
      <c r="AE17" s="79"/>
      <c r="AF17" s="79"/>
      <c r="AG17" s="79"/>
      <c r="AH17" s="81"/>
      <c r="AI17" s="131"/>
      <c r="AJ17" s="129" t="str">
        <f>$AO$8 &amp; " "</f>
        <v xml:space="preserve">Christoph </v>
      </c>
      <c r="AK17" s="129"/>
      <c r="AL17" s="129"/>
      <c r="AM17" s="129"/>
      <c r="AN17" s="129"/>
      <c r="AO17" s="129"/>
      <c r="AP17" s="129"/>
      <c r="AQ17" s="129"/>
      <c r="AR17" s="129"/>
      <c r="AS17" s="129"/>
      <c r="AT17" s="129"/>
      <c r="AU17" s="129"/>
      <c r="AV17" s="129"/>
      <c r="AW17" s="129"/>
      <c r="AX17" s="85"/>
      <c r="AY17" s="83" t="s">
        <v>2</v>
      </c>
      <c r="AZ17" s="130"/>
      <c r="BA17" s="82"/>
      <c r="BB17" s="77" t="str">
        <f>" " &amp; $BC$8</f>
        <v xml:space="preserve"> Ratze</v>
      </c>
      <c r="BC17" s="128"/>
      <c r="BD17" s="128"/>
      <c r="BE17" s="128"/>
      <c r="BF17" s="128"/>
      <c r="BG17" s="128"/>
      <c r="BH17" s="128"/>
      <c r="BI17" s="128"/>
      <c r="BJ17" s="128"/>
      <c r="BK17" s="128"/>
      <c r="BL17" s="128"/>
      <c r="BM17" s="128"/>
      <c r="BN17" s="128"/>
      <c r="BO17" s="128"/>
      <c r="BP17" s="128"/>
      <c r="BQ17" s="131"/>
      <c r="BR17" s="78">
        <v>1</v>
      </c>
      <c r="BS17" s="79"/>
      <c r="BT17" s="79"/>
      <c r="BU17" s="79"/>
      <c r="BV17" s="79"/>
      <c r="BW17" s="80" t="s">
        <v>2</v>
      </c>
      <c r="BX17" s="80"/>
      <c r="BY17" s="80"/>
      <c r="BZ17" s="79">
        <v>0</v>
      </c>
      <c r="CA17" s="79"/>
      <c r="CB17" s="79"/>
      <c r="CC17" s="79"/>
      <c r="CD17" s="81"/>
      <c r="CE17" s="65"/>
      <c r="CF17" s="38">
        <f t="shared" ref="CF17:CF25" si="0">IF(AND(ISNUMBER(BR17),ISNUMBER(BZ17)),1,0)</f>
        <v>1</v>
      </c>
      <c r="CG17" s="38">
        <f t="shared" ref="CG17:CG25" si="1">IF(OR(ISBLANK(BR17),ISBLANK(BZ17)),0,IF(BR17&gt;BZ17,1,0))</f>
        <v>1</v>
      </c>
      <c r="CH17" s="38">
        <f t="shared" ref="CH17:CH25" si="2">IF(OR(ISBLANK(BR17),ISBLANK(BZ17)),0,IF(BR17=BZ17,1,0))</f>
        <v>0</v>
      </c>
      <c r="CI17" s="38">
        <f t="shared" ref="CI17:CI25" si="3">IF(OR(ISBLANK(BR17),ISBLANK(BZ17)),0,IF(BR17&lt;BZ17,1,0))</f>
        <v>0</v>
      </c>
      <c r="CJ17" s="134"/>
    </row>
    <row r="18" spans="1:88" ht="11.25" customHeight="1" x14ac:dyDescent="0.3">
      <c r="A18" s="14"/>
      <c r="B18" s="61"/>
      <c r="C18" s="92"/>
      <c r="D18" s="93"/>
      <c r="E18" s="93"/>
      <c r="F18" s="94"/>
      <c r="G18" s="132"/>
      <c r="H18" s="82">
        <f>H17+1</f>
        <v>3</v>
      </c>
      <c r="I18" s="80"/>
      <c r="J18" s="80"/>
      <c r="K18" s="83"/>
      <c r="L18" s="131"/>
      <c r="M18" s="82" t="str">
        <f t="shared" ref="M18:M25" si="4">$M$16</f>
        <v>19.6.</v>
      </c>
      <c r="N18" s="80"/>
      <c r="O18" s="80"/>
      <c r="P18" s="80"/>
      <c r="Q18" s="83"/>
      <c r="R18" s="131"/>
      <c r="S18" s="84">
        <f t="shared" ref="S18:S25" si="5">S16+$C$14</f>
        <v>0.8833333333333333</v>
      </c>
      <c r="T18" s="80"/>
      <c r="U18" s="80"/>
      <c r="V18" s="80"/>
      <c r="W18" s="83"/>
      <c r="X18" s="131"/>
      <c r="Y18" s="82" t="str">
        <f>$Y$16</f>
        <v>Fernseher (links)</v>
      </c>
      <c r="Z18" s="80"/>
      <c r="AA18" s="80"/>
      <c r="AB18" s="80"/>
      <c r="AC18" s="80"/>
      <c r="AD18" s="80"/>
      <c r="AE18" s="80"/>
      <c r="AF18" s="80"/>
      <c r="AG18" s="80"/>
      <c r="AH18" s="83"/>
      <c r="AI18" s="131"/>
      <c r="AJ18" s="129" t="str">
        <f>$BQ$8 &amp; " "</f>
        <v xml:space="preserve">Schmiddi </v>
      </c>
      <c r="AK18" s="129"/>
      <c r="AL18" s="129"/>
      <c r="AM18" s="129"/>
      <c r="AN18" s="129"/>
      <c r="AO18" s="129"/>
      <c r="AP18" s="129"/>
      <c r="AQ18" s="129"/>
      <c r="AR18" s="129"/>
      <c r="AS18" s="129"/>
      <c r="AT18" s="129"/>
      <c r="AU18" s="129"/>
      <c r="AV18" s="129"/>
      <c r="AW18" s="129"/>
      <c r="AX18" s="85"/>
      <c r="AY18" s="83" t="s">
        <v>2</v>
      </c>
      <c r="AZ18" s="130"/>
      <c r="BA18" s="82"/>
      <c r="BB18" s="77" t="str">
        <f>" " &amp; $M$8</f>
        <v xml:space="preserve"> Jule</v>
      </c>
      <c r="BC18" s="128"/>
      <c r="BD18" s="128"/>
      <c r="BE18" s="128"/>
      <c r="BF18" s="128"/>
      <c r="BG18" s="128"/>
      <c r="BH18" s="128"/>
      <c r="BI18" s="128"/>
      <c r="BJ18" s="128"/>
      <c r="BK18" s="128"/>
      <c r="BL18" s="128"/>
      <c r="BM18" s="128"/>
      <c r="BN18" s="128"/>
      <c r="BO18" s="128"/>
      <c r="BP18" s="128"/>
      <c r="BQ18" s="131"/>
      <c r="BR18" s="78">
        <v>0</v>
      </c>
      <c r="BS18" s="79"/>
      <c r="BT18" s="79"/>
      <c r="BU18" s="79"/>
      <c r="BV18" s="79"/>
      <c r="BW18" s="80" t="s">
        <v>2</v>
      </c>
      <c r="BX18" s="80"/>
      <c r="BY18" s="80"/>
      <c r="BZ18" s="79">
        <v>1</v>
      </c>
      <c r="CA18" s="79"/>
      <c r="CB18" s="79"/>
      <c r="CC18" s="79"/>
      <c r="CD18" s="81"/>
      <c r="CE18" s="65"/>
      <c r="CF18" s="38">
        <f t="shared" si="0"/>
        <v>1</v>
      </c>
      <c r="CG18" s="38">
        <f t="shared" si="1"/>
        <v>0</v>
      </c>
      <c r="CH18" s="38">
        <f t="shared" si="2"/>
        <v>0</v>
      </c>
      <c r="CI18" s="38">
        <f t="shared" si="3"/>
        <v>1</v>
      </c>
      <c r="CJ18" s="134"/>
    </row>
    <row r="19" spans="1:88" ht="11.25" customHeight="1" x14ac:dyDescent="0.3">
      <c r="A19" s="14"/>
      <c r="B19" s="61"/>
      <c r="C19" s="92"/>
      <c r="D19" s="93"/>
      <c r="E19" s="93"/>
      <c r="F19" s="94"/>
      <c r="G19" s="132"/>
      <c r="H19" s="82">
        <f t="shared" ref="H19:H25" si="6">H18+1</f>
        <v>4</v>
      </c>
      <c r="I19" s="80"/>
      <c r="J19" s="80"/>
      <c r="K19" s="83"/>
      <c r="L19" s="131"/>
      <c r="M19" s="82" t="str">
        <f t="shared" si="4"/>
        <v>19.6.</v>
      </c>
      <c r="N19" s="80"/>
      <c r="O19" s="80"/>
      <c r="P19" s="80"/>
      <c r="Q19" s="83"/>
      <c r="R19" s="131"/>
      <c r="S19" s="84">
        <f t="shared" si="5"/>
        <v>0.8833333333333333</v>
      </c>
      <c r="T19" s="80"/>
      <c r="U19" s="80"/>
      <c r="V19" s="80"/>
      <c r="W19" s="83"/>
      <c r="X19" s="131"/>
      <c r="Y19" s="82" t="str">
        <f>$Y$17</f>
        <v>Fernseher (rechts)</v>
      </c>
      <c r="Z19" s="80"/>
      <c r="AA19" s="80"/>
      <c r="AB19" s="80"/>
      <c r="AC19" s="80"/>
      <c r="AD19" s="80"/>
      <c r="AE19" s="80"/>
      <c r="AF19" s="80"/>
      <c r="AG19" s="80"/>
      <c r="AH19" s="83"/>
      <c r="AI19" s="131"/>
      <c r="AJ19" s="129" t="str">
        <f>$AA$8 &amp; " "</f>
        <v xml:space="preserve">Patrick </v>
      </c>
      <c r="AK19" s="129"/>
      <c r="AL19" s="129"/>
      <c r="AM19" s="129"/>
      <c r="AN19" s="129"/>
      <c r="AO19" s="129"/>
      <c r="AP19" s="129"/>
      <c r="AQ19" s="129"/>
      <c r="AR19" s="129"/>
      <c r="AS19" s="129"/>
      <c r="AT19" s="129"/>
      <c r="AU19" s="129"/>
      <c r="AV19" s="129"/>
      <c r="AW19" s="129"/>
      <c r="AX19" s="85"/>
      <c r="AY19" s="83" t="s">
        <v>2</v>
      </c>
      <c r="AZ19" s="130"/>
      <c r="BA19" s="82"/>
      <c r="BB19" s="77" t="str">
        <f>" " &amp; $AO$8</f>
        <v xml:space="preserve"> Christoph</v>
      </c>
      <c r="BC19" s="128"/>
      <c r="BD19" s="128"/>
      <c r="BE19" s="128"/>
      <c r="BF19" s="128"/>
      <c r="BG19" s="128"/>
      <c r="BH19" s="128"/>
      <c r="BI19" s="128"/>
      <c r="BJ19" s="128"/>
      <c r="BK19" s="128"/>
      <c r="BL19" s="128"/>
      <c r="BM19" s="128"/>
      <c r="BN19" s="128"/>
      <c r="BO19" s="128"/>
      <c r="BP19" s="128"/>
      <c r="BQ19" s="131"/>
      <c r="BR19" s="78">
        <v>0</v>
      </c>
      <c r="BS19" s="79"/>
      <c r="BT19" s="79"/>
      <c r="BU19" s="79"/>
      <c r="BV19" s="79"/>
      <c r="BW19" s="80" t="s">
        <v>2</v>
      </c>
      <c r="BX19" s="80"/>
      <c r="BY19" s="80"/>
      <c r="BZ19" s="79">
        <v>3</v>
      </c>
      <c r="CA19" s="79"/>
      <c r="CB19" s="79"/>
      <c r="CC19" s="79"/>
      <c r="CD19" s="81"/>
      <c r="CE19" s="65"/>
      <c r="CF19" s="38">
        <f t="shared" si="0"/>
        <v>1</v>
      </c>
      <c r="CG19" s="38">
        <f t="shared" si="1"/>
        <v>0</v>
      </c>
      <c r="CH19" s="38">
        <f t="shared" si="2"/>
        <v>0</v>
      </c>
      <c r="CI19" s="38">
        <f t="shared" si="3"/>
        <v>1</v>
      </c>
      <c r="CJ19" s="134"/>
    </row>
    <row r="20" spans="1:88" ht="11.25" customHeight="1" x14ac:dyDescent="0.3">
      <c r="A20" s="14"/>
      <c r="B20" s="61"/>
      <c r="C20" s="92"/>
      <c r="D20" s="93"/>
      <c r="E20" s="93"/>
      <c r="F20" s="94"/>
      <c r="G20" s="132"/>
      <c r="H20" s="82">
        <f t="shared" si="6"/>
        <v>5</v>
      </c>
      <c r="I20" s="80"/>
      <c r="J20" s="80"/>
      <c r="K20" s="83"/>
      <c r="L20" s="131"/>
      <c r="M20" s="82" t="str">
        <f t="shared" si="4"/>
        <v>19.6.</v>
      </c>
      <c r="N20" s="80"/>
      <c r="O20" s="80"/>
      <c r="P20" s="80"/>
      <c r="Q20" s="83"/>
      <c r="R20" s="131"/>
      <c r="S20" s="84">
        <f t="shared" si="5"/>
        <v>0.89166666666666661</v>
      </c>
      <c r="T20" s="80"/>
      <c r="U20" s="80"/>
      <c r="V20" s="80"/>
      <c r="W20" s="83"/>
      <c r="X20" s="131"/>
      <c r="Y20" s="82" t="str">
        <f>$Y$16</f>
        <v>Fernseher (links)</v>
      </c>
      <c r="Z20" s="80"/>
      <c r="AA20" s="80"/>
      <c r="AB20" s="80"/>
      <c r="AC20" s="80"/>
      <c r="AD20" s="80"/>
      <c r="AE20" s="80"/>
      <c r="AF20" s="80"/>
      <c r="AG20" s="80"/>
      <c r="AH20" s="83"/>
      <c r="AI20" s="131"/>
      <c r="AJ20" s="129" t="str">
        <f>$BC$8 &amp; " "</f>
        <v xml:space="preserve">Ratze </v>
      </c>
      <c r="AK20" s="129"/>
      <c r="AL20" s="129"/>
      <c r="AM20" s="129"/>
      <c r="AN20" s="129"/>
      <c r="AO20" s="129"/>
      <c r="AP20" s="129"/>
      <c r="AQ20" s="129"/>
      <c r="AR20" s="129"/>
      <c r="AS20" s="129"/>
      <c r="AT20" s="129"/>
      <c r="AU20" s="129"/>
      <c r="AV20" s="129"/>
      <c r="AW20" s="129"/>
      <c r="AX20" s="85"/>
      <c r="AY20" s="83" t="s">
        <v>2</v>
      </c>
      <c r="AZ20" s="130"/>
      <c r="BA20" s="82"/>
      <c r="BB20" s="77" t="str">
        <f>" " &amp; $BQ$8</f>
        <v xml:space="preserve"> Schmiddi</v>
      </c>
      <c r="BC20" s="128"/>
      <c r="BD20" s="128"/>
      <c r="BE20" s="128"/>
      <c r="BF20" s="128"/>
      <c r="BG20" s="128"/>
      <c r="BH20" s="128"/>
      <c r="BI20" s="128"/>
      <c r="BJ20" s="128"/>
      <c r="BK20" s="128"/>
      <c r="BL20" s="128"/>
      <c r="BM20" s="128"/>
      <c r="BN20" s="128"/>
      <c r="BO20" s="128"/>
      <c r="BP20" s="128"/>
      <c r="BQ20" s="131"/>
      <c r="BR20" s="78">
        <v>5</v>
      </c>
      <c r="BS20" s="79"/>
      <c r="BT20" s="79"/>
      <c r="BU20" s="79"/>
      <c r="BV20" s="79"/>
      <c r="BW20" s="80" t="s">
        <v>2</v>
      </c>
      <c r="BX20" s="80"/>
      <c r="BY20" s="80"/>
      <c r="BZ20" s="79">
        <v>4</v>
      </c>
      <c r="CA20" s="79"/>
      <c r="CB20" s="79"/>
      <c r="CC20" s="79"/>
      <c r="CD20" s="81"/>
      <c r="CE20" s="65"/>
      <c r="CF20" s="38">
        <f t="shared" si="0"/>
        <v>1</v>
      </c>
      <c r="CG20" s="38">
        <f t="shared" si="1"/>
        <v>1</v>
      </c>
      <c r="CH20" s="38">
        <f t="shared" si="2"/>
        <v>0</v>
      </c>
      <c r="CI20" s="38">
        <f t="shared" si="3"/>
        <v>0</v>
      </c>
      <c r="CJ20" s="134"/>
    </row>
    <row r="21" spans="1:88" ht="11.25" customHeight="1" x14ac:dyDescent="0.3">
      <c r="A21" s="14"/>
      <c r="B21" s="61"/>
      <c r="C21" s="92"/>
      <c r="D21" s="93"/>
      <c r="E21" s="93"/>
      <c r="F21" s="94"/>
      <c r="G21" s="132"/>
      <c r="H21" s="82">
        <f t="shared" si="6"/>
        <v>6</v>
      </c>
      <c r="I21" s="80"/>
      <c r="J21" s="80"/>
      <c r="K21" s="83"/>
      <c r="L21" s="131"/>
      <c r="M21" s="82" t="str">
        <f t="shared" si="4"/>
        <v>19.6.</v>
      </c>
      <c r="N21" s="80"/>
      <c r="O21" s="80"/>
      <c r="P21" s="80"/>
      <c r="Q21" s="83"/>
      <c r="R21" s="131"/>
      <c r="S21" s="84">
        <f t="shared" si="5"/>
        <v>0.89166666666666661</v>
      </c>
      <c r="T21" s="80"/>
      <c r="U21" s="80"/>
      <c r="V21" s="80"/>
      <c r="W21" s="83"/>
      <c r="X21" s="131"/>
      <c r="Y21" s="82" t="str">
        <f>$Y$17</f>
        <v>Fernseher (rechts)</v>
      </c>
      <c r="Z21" s="80"/>
      <c r="AA21" s="80"/>
      <c r="AB21" s="80"/>
      <c r="AC21" s="80"/>
      <c r="AD21" s="80"/>
      <c r="AE21" s="80"/>
      <c r="AF21" s="80"/>
      <c r="AG21" s="80"/>
      <c r="AH21" s="83"/>
      <c r="AI21" s="131"/>
      <c r="AJ21" s="129" t="str">
        <f>$M$8 &amp; " "</f>
        <v xml:space="preserve">Jule </v>
      </c>
      <c r="AK21" s="129"/>
      <c r="AL21" s="129"/>
      <c r="AM21" s="129"/>
      <c r="AN21" s="129"/>
      <c r="AO21" s="129"/>
      <c r="AP21" s="129"/>
      <c r="AQ21" s="129"/>
      <c r="AR21" s="129"/>
      <c r="AS21" s="129"/>
      <c r="AT21" s="129"/>
      <c r="AU21" s="129"/>
      <c r="AV21" s="129"/>
      <c r="AW21" s="129"/>
      <c r="AX21" s="85"/>
      <c r="AY21" s="83" t="s">
        <v>2</v>
      </c>
      <c r="AZ21" s="130"/>
      <c r="BA21" s="82"/>
      <c r="BB21" s="77" t="str">
        <f>" " &amp; $AO$8</f>
        <v xml:space="preserve"> Christoph</v>
      </c>
      <c r="BC21" s="128"/>
      <c r="BD21" s="128"/>
      <c r="BE21" s="128"/>
      <c r="BF21" s="128"/>
      <c r="BG21" s="128"/>
      <c r="BH21" s="128"/>
      <c r="BI21" s="128"/>
      <c r="BJ21" s="128"/>
      <c r="BK21" s="128"/>
      <c r="BL21" s="128"/>
      <c r="BM21" s="128"/>
      <c r="BN21" s="128"/>
      <c r="BO21" s="128"/>
      <c r="BP21" s="128"/>
      <c r="BQ21" s="131"/>
      <c r="BR21" s="78">
        <v>1</v>
      </c>
      <c r="BS21" s="79"/>
      <c r="BT21" s="79"/>
      <c r="BU21" s="79"/>
      <c r="BV21" s="79"/>
      <c r="BW21" s="80" t="s">
        <v>2</v>
      </c>
      <c r="BX21" s="80"/>
      <c r="BY21" s="80"/>
      <c r="BZ21" s="79">
        <v>1</v>
      </c>
      <c r="CA21" s="79"/>
      <c r="CB21" s="79"/>
      <c r="CC21" s="79"/>
      <c r="CD21" s="81"/>
      <c r="CE21" s="65"/>
      <c r="CF21" s="38">
        <f t="shared" si="0"/>
        <v>1</v>
      </c>
      <c r="CG21" s="38">
        <f t="shared" si="1"/>
        <v>0</v>
      </c>
      <c r="CH21" s="38">
        <f t="shared" si="2"/>
        <v>1</v>
      </c>
      <c r="CI21" s="38">
        <f t="shared" si="3"/>
        <v>0</v>
      </c>
      <c r="CJ21" s="134"/>
    </row>
    <row r="22" spans="1:88" ht="11.25" customHeight="1" x14ac:dyDescent="0.3">
      <c r="A22" s="14"/>
      <c r="B22" s="61"/>
      <c r="C22" s="92"/>
      <c r="D22" s="93"/>
      <c r="E22" s="93"/>
      <c r="F22" s="94"/>
      <c r="G22" s="132"/>
      <c r="H22" s="82">
        <f t="shared" si="6"/>
        <v>7</v>
      </c>
      <c r="I22" s="80"/>
      <c r="J22" s="80"/>
      <c r="K22" s="83"/>
      <c r="L22" s="131"/>
      <c r="M22" s="82" t="str">
        <f t="shared" si="4"/>
        <v>19.6.</v>
      </c>
      <c r="N22" s="80"/>
      <c r="O22" s="80"/>
      <c r="P22" s="80"/>
      <c r="Q22" s="83"/>
      <c r="R22" s="131"/>
      <c r="S22" s="84">
        <f t="shared" si="5"/>
        <v>0.89999999999999991</v>
      </c>
      <c r="T22" s="80"/>
      <c r="U22" s="80"/>
      <c r="V22" s="80"/>
      <c r="W22" s="83"/>
      <c r="X22" s="131"/>
      <c r="Y22" s="82" t="str">
        <f>$Y$16</f>
        <v>Fernseher (links)</v>
      </c>
      <c r="Z22" s="80"/>
      <c r="AA22" s="80"/>
      <c r="AB22" s="80"/>
      <c r="AC22" s="80"/>
      <c r="AD22" s="80"/>
      <c r="AE22" s="80"/>
      <c r="AF22" s="80"/>
      <c r="AG22" s="80"/>
      <c r="AH22" s="83"/>
      <c r="AI22" s="131"/>
      <c r="AJ22" s="129" t="str">
        <f>$AA$8 &amp; " "</f>
        <v xml:space="preserve">Patrick </v>
      </c>
      <c r="AK22" s="129"/>
      <c r="AL22" s="129"/>
      <c r="AM22" s="129"/>
      <c r="AN22" s="129"/>
      <c r="AO22" s="129"/>
      <c r="AP22" s="129"/>
      <c r="AQ22" s="129"/>
      <c r="AR22" s="129"/>
      <c r="AS22" s="129"/>
      <c r="AT22" s="129"/>
      <c r="AU22" s="129"/>
      <c r="AV22" s="129"/>
      <c r="AW22" s="129"/>
      <c r="AX22" s="85"/>
      <c r="AY22" s="83" t="s">
        <v>2</v>
      </c>
      <c r="AZ22" s="130"/>
      <c r="BA22" s="82"/>
      <c r="BB22" s="77" t="str">
        <f>" " &amp; $BC$8</f>
        <v xml:space="preserve"> Ratze</v>
      </c>
      <c r="BC22" s="128"/>
      <c r="BD22" s="128"/>
      <c r="BE22" s="128"/>
      <c r="BF22" s="128"/>
      <c r="BG22" s="128"/>
      <c r="BH22" s="128"/>
      <c r="BI22" s="128"/>
      <c r="BJ22" s="128"/>
      <c r="BK22" s="128"/>
      <c r="BL22" s="128"/>
      <c r="BM22" s="128"/>
      <c r="BN22" s="128"/>
      <c r="BO22" s="128"/>
      <c r="BP22" s="128"/>
      <c r="BQ22" s="131"/>
      <c r="BR22" s="78">
        <v>0</v>
      </c>
      <c r="BS22" s="79"/>
      <c r="BT22" s="79"/>
      <c r="BU22" s="79"/>
      <c r="BV22" s="79"/>
      <c r="BW22" s="80" t="s">
        <v>2</v>
      </c>
      <c r="BX22" s="80"/>
      <c r="BY22" s="80"/>
      <c r="BZ22" s="79">
        <v>4</v>
      </c>
      <c r="CA22" s="79"/>
      <c r="CB22" s="79"/>
      <c r="CC22" s="79"/>
      <c r="CD22" s="81"/>
      <c r="CE22" s="65"/>
      <c r="CF22" s="38">
        <f t="shared" si="0"/>
        <v>1</v>
      </c>
      <c r="CG22" s="38">
        <f t="shared" si="1"/>
        <v>0</v>
      </c>
      <c r="CH22" s="38">
        <f t="shared" si="2"/>
        <v>0</v>
      </c>
      <c r="CI22" s="38">
        <f t="shared" si="3"/>
        <v>1</v>
      </c>
      <c r="CJ22" s="134"/>
    </row>
    <row r="23" spans="1:88" ht="11.25" customHeight="1" x14ac:dyDescent="0.3">
      <c r="A23" s="14"/>
      <c r="B23" s="61"/>
      <c r="C23" s="92"/>
      <c r="D23" s="93"/>
      <c r="E23" s="93"/>
      <c r="F23" s="94"/>
      <c r="G23" s="132"/>
      <c r="H23" s="82">
        <f t="shared" si="6"/>
        <v>8</v>
      </c>
      <c r="I23" s="80"/>
      <c r="J23" s="80"/>
      <c r="K23" s="83"/>
      <c r="L23" s="131"/>
      <c r="M23" s="82" t="str">
        <f t="shared" si="4"/>
        <v>19.6.</v>
      </c>
      <c r="N23" s="80"/>
      <c r="O23" s="80"/>
      <c r="P23" s="80"/>
      <c r="Q23" s="83"/>
      <c r="R23" s="131"/>
      <c r="S23" s="84">
        <f t="shared" si="5"/>
        <v>0.89999999999999991</v>
      </c>
      <c r="T23" s="80"/>
      <c r="U23" s="80"/>
      <c r="V23" s="80"/>
      <c r="W23" s="83"/>
      <c r="X23" s="131"/>
      <c r="Y23" s="82" t="str">
        <f>$Y$17</f>
        <v>Fernseher (rechts)</v>
      </c>
      <c r="Z23" s="80"/>
      <c r="AA23" s="80"/>
      <c r="AB23" s="80"/>
      <c r="AC23" s="80"/>
      <c r="AD23" s="80"/>
      <c r="AE23" s="80"/>
      <c r="AF23" s="80"/>
      <c r="AG23" s="80"/>
      <c r="AH23" s="83"/>
      <c r="AI23" s="131"/>
      <c r="AJ23" s="129" t="str">
        <f>$AO$8 &amp; " "</f>
        <v xml:space="preserve">Christoph </v>
      </c>
      <c r="AK23" s="129"/>
      <c r="AL23" s="129"/>
      <c r="AM23" s="129"/>
      <c r="AN23" s="129"/>
      <c r="AO23" s="129"/>
      <c r="AP23" s="129"/>
      <c r="AQ23" s="129"/>
      <c r="AR23" s="129"/>
      <c r="AS23" s="129"/>
      <c r="AT23" s="129"/>
      <c r="AU23" s="129"/>
      <c r="AV23" s="129"/>
      <c r="AW23" s="129"/>
      <c r="AX23" s="85"/>
      <c r="AY23" s="83" t="s">
        <v>2</v>
      </c>
      <c r="AZ23" s="130"/>
      <c r="BA23" s="82"/>
      <c r="BB23" s="77" t="str">
        <f>" " &amp; $BQ$8</f>
        <v xml:space="preserve"> Schmiddi</v>
      </c>
      <c r="BC23" s="128"/>
      <c r="BD23" s="128"/>
      <c r="BE23" s="128"/>
      <c r="BF23" s="128"/>
      <c r="BG23" s="128"/>
      <c r="BH23" s="128"/>
      <c r="BI23" s="128"/>
      <c r="BJ23" s="128"/>
      <c r="BK23" s="128"/>
      <c r="BL23" s="128"/>
      <c r="BM23" s="128"/>
      <c r="BN23" s="128"/>
      <c r="BO23" s="128"/>
      <c r="BP23" s="128"/>
      <c r="BQ23" s="131"/>
      <c r="BR23" s="78">
        <v>2</v>
      </c>
      <c r="BS23" s="79"/>
      <c r="BT23" s="79"/>
      <c r="BU23" s="79"/>
      <c r="BV23" s="79"/>
      <c r="BW23" s="80" t="s">
        <v>2</v>
      </c>
      <c r="BX23" s="80"/>
      <c r="BY23" s="80"/>
      <c r="BZ23" s="79">
        <v>0</v>
      </c>
      <c r="CA23" s="79"/>
      <c r="CB23" s="79"/>
      <c r="CC23" s="79"/>
      <c r="CD23" s="81"/>
      <c r="CE23" s="65"/>
      <c r="CF23" s="38">
        <f t="shared" si="0"/>
        <v>1</v>
      </c>
      <c r="CG23" s="38">
        <f t="shared" si="1"/>
        <v>1</v>
      </c>
      <c r="CH23" s="38">
        <f t="shared" si="2"/>
        <v>0</v>
      </c>
      <c r="CI23" s="38">
        <f t="shared" si="3"/>
        <v>0</v>
      </c>
      <c r="CJ23" s="134"/>
    </row>
    <row r="24" spans="1:88" ht="11.25" customHeight="1" x14ac:dyDescent="0.3">
      <c r="A24" s="14"/>
      <c r="B24" s="61"/>
      <c r="C24" s="92"/>
      <c r="D24" s="93"/>
      <c r="E24" s="93"/>
      <c r="F24" s="94"/>
      <c r="G24" s="132"/>
      <c r="H24" s="82">
        <f t="shared" si="6"/>
        <v>9</v>
      </c>
      <c r="I24" s="80"/>
      <c r="J24" s="80"/>
      <c r="K24" s="83"/>
      <c r="L24" s="131"/>
      <c r="M24" s="82" t="str">
        <f t="shared" si="4"/>
        <v>19.6.</v>
      </c>
      <c r="N24" s="80"/>
      <c r="O24" s="80"/>
      <c r="P24" s="80"/>
      <c r="Q24" s="83"/>
      <c r="R24" s="131"/>
      <c r="S24" s="84">
        <f t="shared" si="5"/>
        <v>0.90833333333333321</v>
      </c>
      <c r="T24" s="80"/>
      <c r="U24" s="80"/>
      <c r="V24" s="80"/>
      <c r="W24" s="83"/>
      <c r="X24" s="131"/>
      <c r="Y24" s="82" t="str">
        <f>$Y$16</f>
        <v>Fernseher (links)</v>
      </c>
      <c r="Z24" s="80"/>
      <c r="AA24" s="80"/>
      <c r="AB24" s="80"/>
      <c r="AC24" s="80"/>
      <c r="AD24" s="80"/>
      <c r="AE24" s="80"/>
      <c r="AF24" s="80"/>
      <c r="AG24" s="80"/>
      <c r="AH24" s="83"/>
      <c r="AI24" s="131"/>
      <c r="AJ24" s="129" t="str">
        <f>$BC$8 &amp; " "</f>
        <v xml:space="preserve">Ratze </v>
      </c>
      <c r="AK24" s="129"/>
      <c r="AL24" s="129"/>
      <c r="AM24" s="129"/>
      <c r="AN24" s="129"/>
      <c r="AO24" s="129"/>
      <c r="AP24" s="129"/>
      <c r="AQ24" s="129"/>
      <c r="AR24" s="129"/>
      <c r="AS24" s="129"/>
      <c r="AT24" s="129"/>
      <c r="AU24" s="129"/>
      <c r="AV24" s="129"/>
      <c r="AW24" s="129"/>
      <c r="AX24" s="85"/>
      <c r="AY24" s="83" t="s">
        <v>2</v>
      </c>
      <c r="AZ24" s="130"/>
      <c r="BA24" s="82"/>
      <c r="BB24" s="77" t="str">
        <f>" " &amp; $M$8</f>
        <v xml:space="preserve"> Jule</v>
      </c>
      <c r="BC24" s="128"/>
      <c r="BD24" s="128"/>
      <c r="BE24" s="128"/>
      <c r="BF24" s="128"/>
      <c r="BG24" s="128"/>
      <c r="BH24" s="128"/>
      <c r="BI24" s="128"/>
      <c r="BJ24" s="128"/>
      <c r="BK24" s="128"/>
      <c r="BL24" s="128"/>
      <c r="BM24" s="128"/>
      <c r="BN24" s="128"/>
      <c r="BO24" s="128"/>
      <c r="BP24" s="128"/>
      <c r="BQ24" s="131"/>
      <c r="BR24" s="78">
        <v>1</v>
      </c>
      <c r="BS24" s="79"/>
      <c r="BT24" s="79"/>
      <c r="BU24" s="79"/>
      <c r="BV24" s="79"/>
      <c r="BW24" s="80" t="s">
        <v>2</v>
      </c>
      <c r="BX24" s="80"/>
      <c r="BY24" s="80"/>
      <c r="BZ24" s="79">
        <v>0</v>
      </c>
      <c r="CA24" s="79"/>
      <c r="CB24" s="79"/>
      <c r="CC24" s="79"/>
      <c r="CD24" s="81"/>
      <c r="CE24" s="65"/>
      <c r="CF24" s="38">
        <f t="shared" si="0"/>
        <v>1</v>
      </c>
      <c r="CG24" s="38">
        <f t="shared" si="1"/>
        <v>1</v>
      </c>
      <c r="CH24" s="38">
        <f t="shared" si="2"/>
        <v>0</v>
      </c>
      <c r="CI24" s="38">
        <f t="shared" si="3"/>
        <v>0</v>
      </c>
      <c r="CJ24" s="134"/>
    </row>
    <row r="25" spans="1:88" ht="11.25" customHeight="1" x14ac:dyDescent="0.3">
      <c r="A25" s="14"/>
      <c r="B25" s="61"/>
      <c r="C25" s="95"/>
      <c r="D25" s="96"/>
      <c r="E25" s="96"/>
      <c r="F25" s="97"/>
      <c r="G25" s="132"/>
      <c r="H25" s="82">
        <f t="shared" si="6"/>
        <v>10</v>
      </c>
      <c r="I25" s="80"/>
      <c r="J25" s="80"/>
      <c r="K25" s="83"/>
      <c r="L25" s="131"/>
      <c r="M25" s="82" t="str">
        <f t="shared" si="4"/>
        <v>19.6.</v>
      </c>
      <c r="N25" s="80"/>
      <c r="O25" s="80"/>
      <c r="P25" s="80"/>
      <c r="Q25" s="83"/>
      <c r="R25" s="131"/>
      <c r="S25" s="84">
        <f t="shared" si="5"/>
        <v>0.90833333333333321</v>
      </c>
      <c r="T25" s="80"/>
      <c r="U25" s="80"/>
      <c r="V25" s="80"/>
      <c r="W25" s="83"/>
      <c r="X25" s="131"/>
      <c r="Y25" s="82" t="str">
        <f>$Y$17</f>
        <v>Fernseher (rechts)</v>
      </c>
      <c r="Z25" s="80"/>
      <c r="AA25" s="80"/>
      <c r="AB25" s="80"/>
      <c r="AC25" s="80"/>
      <c r="AD25" s="80"/>
      <c r="AE25" s="80"/>
      <c r="AF25" s="80"/>
      <c r="AG25" s="80"/>
      <c r="AH25" s="83"/>
      <c r="AI25" s="131"/>
      <c r="AJ25" s="129" t="str">
        <f>$BQ$8 &amp; " "</f>
        <v xml:space="preserve">Schmiddi </v>
      </c>
      <c r="AK25" s="129"/>
      <c r="AL25" s="129"/>
      <c r="AM25" s="129"/>
      <c r="AN25" s="129"/>
      <c r="AO25" s="129"/>
      <c r="AP25" s="129"/>
      <c r="AQ25" s="129"/>
      <c r="AR25" s="129"/>
      <c r="AS25" s="129"/>
      <c r="AT25" s="129"/>
      <c r="AU25" s="129"/>
      <c r="AV25" s="129"/>
      <c r="AW25" s="129"/>
      <c r="AX25" s="85"/>
      <c r="AY25" s="83" t="s">
        <v>2</v>
      </c>
      <c r="AZ25" s="130"/>
      <c r="BA25" s="82"/>
      <c r="BB25" s="77" t="str">
        <f>" " &amp; $AA$8</f>
        <v xml:space="preserve"> Patrick</v>
      </c>
      <c r="BC25" s="128"/>
      <c r="BD25" s="128"/>
      <c r="BE25" s="128"/>
      <c r="BF25" s="128"/>
      <c r="BG25" s="128"/>
      <c r="BH25" s="128"/>
      <c r="BI25" s="128"/>
      <c r="BJ25" s="128"/>
      <c r="BK25" s="128"/>
      <c r="BL25" s="128"/>
      <c r="BM25" s="128"/>
      <c r="BN25" s="128"/>
      <c r="BO25" s="128"/>
      <c r="BP25" s="128"/>
      <c r="BQ25" s="131"/>
      <c r="BR25" s="78">
        <v>2</v>
      </c>
      <c r="BS25" s="79"/>
      <c r="BT25" s="79"/>
      <c r="BU25" s="79"/>
      <c r="BV25" s="79"/>
      <c r="BW25" s="80" t="s">
        <v>2</v>
      </c>
      <c r="BX25" s="80"/>
      <c r="BY25" s="80"/>
      <c r="BZ25" s="79">
        <v>1</v>
      </c>
      <c r="CA25" s="79"/>
      <c r="CB25" s="79"/>
      <c r="CC25" s="79"/>
      <c r="CD25" s="81"/>
      <c r="CE25" s="65"/>
      <c r="CF25" s="38">
        <f t="shared" si="0"/>
        <v>1</v>
      </c>
      <c r="CG25" s="38">
        <f t="shared" si="1"/>
        <v>1</v>
      </c>
      <c r="CH25" s="38">
        <f t="shared" si="2"/>
        <v>0</v>
      </c>
      <c r="CI25" s="38">
        <f t="shared" si="3"/>
        <v>0</v>
      </c>
      <c r="CJ25" s="134"/>
    </row>
    <row r="26" spans="1:88" ht="7.5" customHeight="1" x14ac:dyDescent="0.3">
      <c r="A26" s="14"/>
      <c r="B26" s="61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65"/>
      <c r="CF26" s="38"/>
      <c r="CG26" s="38"/>
      <c r="CH26" s="38"/>
      <c r="CI26" s="38"/>
      <c r="CJ26" s="134"/>
    </row>
    <row r="27" spans="1:88" ht="11.25" customHeight="1" x14ac:dyDescent="0.3">
      <c r="A27" s="14"/>
      <c r="B27" s="61"/>
      <c r="C27" s="89" t="s">
        <v>10</v>
      </c>
      <c r="D27" s="90"/>
      <c r="E27" s="90"/>
      <c r="F27" s="91"/>
      <c r="G27" s="132"/>
      <c r="H27" s="82">
        <f>H25+1</f>
        <v>11</v>
      </c>
      <c r="I27" s="80"/>
      <c r="J27" s="80"/>
      <c r="K27" s="83"/>
      <c r="L27" s="131"/>
      <c r="M27" s="82" t="str">
        <f t="shared" ref="M27:M36" si="7">$M$16</f>
        <v>19.6.</v>
      </c>
      <c r="N27" s="80"/>
      <c r="O27" s="80"/>
      <c r="P27" s="80"/>
      <c r="Q27" s="83"/>
      <c r="R27" s="131"/>
      <c r="S27" s="84">
        <f>S24+$C$14</f>
        <v>0.91666666666666652</v>
      </c>
      <c r="T27" s="80"/>
      <c r="U27" s="80"/>
      <c r="V27" s="80"/>
      <c r="W27" s="83"/>
      <c r="X27" s="131"/>
      <c r="Y27" s="82" t="str">
        <f>$Y$17</f>
        <v>Fernseher (rechts)</v>
      </c>
      <c r="Z27" s="80"/>
      <c r="AA27" s="80"/>
      <c r="AB27" s="80"/>
      <c r="AC27" s="80"/>
      <c r="AD27" s="80"/>
      <c r="AE27" s="80"/>
      <c r="AF27" s="80"/>
      <c r="AG27" s="80"/>
      <c r="AH27" s="83"/>
      <c r="AI27" s="131"/>
      <c r="AJ27" s="129" t="str">
        <f>$AA$8 &amp; " "</f>
        <v xml:space="preserve">Patrick </v>
      </c>
      <c r="AK27" s="129"/>
      <c r="AL27" s="129"/>
      <c r="AM27" s="129"/>
      <c r="AN27" s="129"/>
      <c r="AO27" s="129"/>
      <c r="AP27" s="129"/>
      <c r="AQ27" s="129"/>
      <c r="AR27" s="129"/>
      <c r="AS27" s="129"/>
      <c r="AT27" s="129"/>
      <c r="AU27" s="129"/>
      <c r="AV27" s="129"/>
      <c r="AW27" s="129"/>
      <c r="AX27" s="85"/>
      <c r="AY27" s="83" t="s">
        <v>2</v>
      </c>
      <c r="AZ27" s="130"/>
      <c r="BA27" s="82"/>
      <c r="BB27" s="77" t="str">
        <f>" " &amp; $M$8</f>
        <v xml:space="preserve"> Jule</v>
      </c>
      <c r="BC27" s="128"/>
      <c r="BD27" s="128"/>
      <c r="BE27" s="128"/>
      <c r="BF27" s="128"/>
      <c r="BG27" s="128"/>
      <c r="BH27" s="128"/>
      <c r="BI27" s="128"/>
      <c r="BJ27" s="128"/>
      <c r="BK27" s="128"/>
      <c r="BL27" s="128"/>
      <c r="BM27" s="128"/>
      <c r="BN27" s="128"/>
      <c r="BO27" s="128"/>
      <c r="BP27" s="128"/>
      <c r="BQ27" s="131"/>
      <c r="BR27" s="78">
        <v>0</v>
      </c>
      <c r="BS27" s="79"/>
      <c r="BT27" s="79"/>
      <c r="BU27" s="79"/>
      <c r="BV27" s="79"/>
      <c r="BW27" s="80" t="s">
        <v>2</v>
      </c>
      <c r="BX27" s="80"/>
      <c r="BY27" s="80"/>
      <c r="BZ27" s="79">
        <v>3</v>
      </c>
      <c r="CA27" s="79"/>
      <c r="CB27" s="79"/>
      <c r="CC27" s="79"/>
      <c r="CD27" s="81"/>
      <c r="CE27" s="65"/>
      <c r="CF27" s="38">
        <f t="shared" ref="CF27:CF36" si="8">IF(AND(ISNUMBER(BR27),ISNUMBER(BZ27)),1,0)</f>
        <v>1</v>
      </c>
      <c r="CG27" s="38">
        <f t="shared" ref="CG27:CG36" si="9">IF(OR(ISBLANK(BR27),ISBLANK(BZ27)),0,IF(BR27&gt;BZ27,1,0))</f>
        <v>0</v>
      </c>
      <c r="CH27" s="38">
        <f t="shared" ref="CH27:CH36" si="10">IF(OR(ISBLANK(BR27),ISBLANK(BZ27)),0,IF(BR27=BZ27,1,0))</f>
        <v>0</v>
      </c>
      <c r="CI27" s="38">
        <f t="shared" ref="CI27:CI36" si="11">IF(OR(ISBLANK(BR27),ISBLANK(BZ27)),0,IF(BR27&lt;BZ27,1,0))</f>
        <v>1</v>
      </c>
      <c r="CJ27" s="134"/>
    </row>
    <row r="28" spans="1:88" ht="11.25" customHeight="1" x14ac:dyDescent="0.3">
      <c r="A28" s="14"/>
      <c r="B28" s="61"/>
      <c r="C28" s="92"/>
      <c r="D28" s="93"/>
      <c r="E28" s="93"/>
      <c r="F28" s="94"/>
      <c r="G28" s="132"/>
      <c r="H28" s="82">
        <f>H27+1</f>
        <v>12</v>
      </c>
      <c r="I28" s="80"/>
      <c r="J28" s="80"/>
      <c r="K28" s="83"/>
      <c r="L28" s="131"/>
      <c r="M28" s="82" t="str">
        <f t="shared" si="7"/>
        <v>19.6.</v>
      </c>
      <c r="N28" s="80"/>
      <c r="O28" s="80"/>
      <c r="P28" s="80"/>
      <c r="Q28" s="83"/>
      <c r="R28" s="131"/>
      <c r="S28" s="84">
        <f>S25+$C$14</f>
        <v>0.91666666666666652</v>
      </c>
      <c r="T28" s="80"/>
      <c r="U28" s="80"/>
      <c r="V28" s="80"/>
      <c r="W28" s="83"/>
      <c r="X28" s="131"/>
      <c r="Y28" s="82" t="str">
        <f>$Y$16</f>
        <v>Fernseher (links)</v>
      </c>
      <c r="Z28" s="80"/>
      <c r="AA28" s="80"/>
      <c r="AB28" s="80"/>
      <c r="AC28" s="80"/>
      <c r="AD28" s="80"/>
      <c r="AE28" s="80"/>
      <c r="AF28" s="80"/>
      <c r="AG28" s="80"/>
      <c r="AH28" s="83"/>
      <c r="AI28" s="131"/>
      <c r="AJ28" s="129" t="str">
        <f>$BC$8 &amp; " "</f>
        <v xml:space="preserve">Ratze </v>
      </c>
      <c r="AK28" s="129"/>
      <c r="AL28" s="129"/>
      <c r="AM28" s="129"/>
      <c r="AN28" s="129"/>
      <c r="AO28" s="129"/>
      <c r="AP28" s="129"/>
      <c r="AQ28" s="129"/>
      <c r="AR28" s="129"/>
      <c r="AS28" s="129"/>
      <c r="AT28" s="129"/>
      <c r="AU28" s="129"/>
      <c r="AV28" s="129"/>
      <c r="AW28" s="129"/>
      <c r="AX28" s="85"/>
      <c r="AY28" s="83" t="s">
        <v>2</v>
      </c>
      <c r="AZ28" s="130"/>
      <c r="BA28" s="82"/>
      <c r="BB28" s="77" t="str">
        <f>" " &amp; $AO$8</f>
        <v xml:space="preserve"> Christoph</v>
      </c>
      <c r="BC28" s="128"/>
      <c r="BD28" s="128"/>
      <c r="BE28" s="128"/>
      <c r="BF28" s="128"/>
      <c r="BG28" s="128"/>
      <c r="BH28" s="128"/>
      <c r="BI28" s="128"/>
      <c r="BJ28" s="128"/>
      <c r="BK28" s="128"/>
      <c r="BL28" s="128"/>
      <c r="BM28" s="128"/>
      <c r="BN28" s="128"/>
      <c r="BO28" s="128"/>
      <c r="BP28" s="128"/>
      <c r="BQ28" s="131"/>
      <c r="BR28" s="78">
        <v>1</v>
      </c>
      <c r="BS28" s="79"/>
      <c r="BT28" s="79"/>
      <c r="BU28" s="79"/>
      <c r="BV28" s="79"/>
      <c r="BW28" s="80" t="s">
        <v>2</v>
      </c>
      <c r="BX28" s="80"/>
      <c r="BY28" s="80"/>
      <c r="BZ28" s="79">
        <v>1</v>
      </c>
      <c r="CA28" s="79"/>
      <c r="CB28" s="79"/>
      <c r="CC28" s="79"/>
      <c r="CD28" s="81"/>
      <c r="CE28" s="65"/>
      <c r="CF28" s="38">
        <f t="shared" si="8"/>
        <v>1</v>
      </c>
      <c r="CG28" s="38">
        <f t="shared" si="9"/>
        <v>0</v>
      </c>
      <c r="CH28" s="38">
        <f t="shared" si="10"/>
        <v>1</v>
      </c>
      <c r="CI28" s="38">
        <f t="shared" si="11"/>
        <v>0</v>
      </c>
      <c r="CJ28" s="134"/>
    </row>
    <row r="29" spans="1:88" ht="11.25" customHeight="1" x14ac:dyDescent="0.3">
      <c r="A29" s="14"/>
      <c r="B29" s="61"/>
      <c r="C29" s="92"/>
      <c r="D29" s="93"/>
      <c r="E29" s="93"/>
      <c r="F29" s="94"/>
      <c r="G29" s="132"/>
      <c r="H29" s="82">
        <f t="shared" ref="H29:H36" si="12">H28+1</f>
        <v>13</v>
      </c>
      <c r="I29" s="80"/>
      <c r="J29" s="80"/>
      <c r="K29" s="83"/>
      <c r="L29" s="131"/>
      <c r="M29" s="82" t="str">
        <f t="shared" si="7"/>
        <v>19.6.</v>
      </c>
      <c r="N29" s="80"/>
      <c r="O29" s="80"/>
      <c r="P29" s="80"/>
      <c r="Q29" s="83"/>
      <c r="R29" s="131"/>
      <c r="S29" s="84">
        <f t="shared" ref="S29:S36" si="13">S27+$C$14</f>
        <v>0.92499999999999982</v>
      </c>
      <c r="T29" s="80"/>
      <c r="U29" s="80"/>
      <c r="V29" s="80"/>
      <c r="W29" s="83"/>
      <c r="X29" s="131"/>
      <c r="Y29" s="82" t="str">
        <f>$Y$17</f>
        <v>Fernseher (rechts)</v>
      </c>
      <c r="Z29" s="80"/>
      <c r="AA29" s="80"/>
      <c r="AB29" s="80"/>
      <c r="AC29" s="80"/>
      <c r="AD29" s="80"/>
      <c r="AE29" s="80"/>
      <c r="AF29" s="80"/>
      <c r="AG29" s="80"/>
      <c r="AH29" s="83"/>
      <c r="AI29" s="131"/>
      <c r="AJ29" s="129" t="str">
        <f>$M$8 &amp; " "</f>
        <v xml:space="preserve">Jule </v>
      </c>
      <c r="AK29" s="129"/>
      <c r="AL29" s="129"/>
      <c r="AM29" s="129"/>
      <c r="AN29" s="129"/>
      <c r="AO29" s="129"/>
      <c r="AP29" s="129"/>
      <c r="AQ29" s="129"/>
      <c r="AR29" s="129"/>
      <c r="AS29" s="129"/>
      <c r="AT29" s="129"/>
      <c r="AU29" s="129"/>
      <c r="AV29" s="129"/>
      <c r="AW29" s="129"/>
      <c r="AX29" s="85"/>
      <c r="AY29" s="83" t="s">
        <v>2</v>
      </c>
      <c r="AZ29" s="130"/>
      <c r="BA29" s="82"/>
      <c r="BB29" s="77" t="str">
        <f>" " &amp; $BQ$8</f>
        <v xml:space="preserve"> Schmiddi</v>
      </c>
      <c r="BC29" s="128"/>
      <c r="BD29" s="128"/>
      <c r="BE29" s="128"/>
      <c r="BF29" s="128"/>
      <c r="BG29" s="128"/>
      <c r="BH29" s="128"/>
      <c r="BI29" s="128"/>
      <c r="BJ29" s="128"/>
      <c r="BK29" s="128"/>
      <c r="BL29" s="128"/>
      <c r="BM29" s="128"/>
      <c r="BN29" s="128"/>
      <c r="BO29" s="128"/>
      <c r="BP29" s="128"/>
      <c r="BQ29" s="131"/>
      <c r="BR29" s="78">
        <v>2</v>
      </c>
      <c r="BS29" s="79"/>
      <c r="BT29" s="79"/>
      <c r="BU29" s="79"/>
      <c r="BV29" s="79"/>
      <c r="BW29" s="80" t="s">
        <v>2</v>
      </c>
      <c r="BX29" s="80"/>
      <c r="BY29" s="80"/>
      <c r="BZ29" s="79">
        <v>1</v>
      </c>
      <c r="CA29" s="79"/>
      <c r="CB29" s="79"/>
      <c r="CC29" s="79"/>
      <c r="CD29" s="81"/>
      <c r="CE29" s="65"/>
      <c r="CF29" s="38">
        <f t="shared" si="8"/>
        <v>1</v>
      </c>
      <c r="CG29" s="38">
        <f t="shared" si="9"/>
        <v>1</v>
      </c>
      <c r="CH29" s="38">
        <f t="shared" si="10"/>
        <v>0</v>
      </c>
      <c r="CI29" s="38">
        <f t="shared" si="11"/>
        <v>0</v>
      </c>
      <c r="CJ29" s="134"/>
    </row>
    <row r="30" spans="1:88" ht="11.25" customHeight="1" x14ac:dyDescent="0.3">
      <c r="A30" s="14"/>
      <c r="B30" s="61"/>
      <c r="C30" s="92"/>
      <c r="D30" s="93"/>
      <c r="E30" s="93"/>
      <c r="F30" s="94"/>
      <c r="G30" s="132"/>
      <c r="H30" s="82">
        <f t="shared" si="12"/>
        <v>14</v>
      </c>
      <c r="I30" s="80"/>
      <c r="J30" s="80"/>
      <c r="K30" s="83"/>
      <c r="L30" s="131"/>
      <c r="M30" s="82" t="str">
        <f t="shared" si="7"/>
        <v>19.6.</v>
      </c>
      <c r="N30" s="80"/>
      <c r="O30" s="80"/>
      <c r="P30" s="80"/>
      <c r="Q30" s="83"/>
      <c r="R30" s="131"/>
      <c r="S30" s="84">
        <f t="shared" si="13"/>
        <v>0.92499999999999982</v>
      </c>
      <c r="T30" s="80"/>
      <c r="U30" s="80"/>
      <c r="V30" s="80"/>
      <c r="W30" s="83"/>
      <c r="X30" s="131"/>
      <c r="Y30" s="82" t="str">
        <f>$Y$16</f>
        <v>Fernseher (links)</v>
      </c>
      <c r="Z30" s="80"/>
      <c r="AA30" s="80"/>
      <c r="AB30" s="80"/>
      <c r="AC30" s="80"/>
      <c r="AD30" s="80"/>
      <c r="AE30" s="80"/>
      <c r="AF30" s="80"/>
      <c r="AG30" s="80"/>
      <c r="AH30" s="83"/>
      <c r="AI30" s="131"/>
      <c r="AJ30" s="129" t="str">
        <f>$AO$8 &amp; " "</f>
        <v xml:space="preserve">Christoph </v>
      </c>
      <c r="AK30" s="129"/>
      <c r="AL30" s="129"/>
      <c r="AM30" s="129"/>
      <c r="AN30" s="129"/>
      <c r="AO30" s="129"/>
      <c r="AP30" s="129"/>
      <c r="AQ30" s="129"/>
      <c r="AR30" s="129"/>
      <c r="AS30" s="129"/>
      <c r="AT30" s="129"/>
      <c r="AU30" s="129"/>
      <c r="AV30" s="129"/>
      <c r="AW30" s="129"/>
      <c r="AX30" s="85"/>
      <c r="AY30" s="83" t="s">
        <v>2</v>
      </c>
      <c r="AZ30" s="130"/>
      <c r="BA30" s="82"/>
      <c r="BB30" s="77" t="str">
        <f>" " &amp; $AA$8</f>
        <v xml:space="preserve"> Patrick</v>
      </c>
      <c r="BC30" s="128"/>
      <c r="BD30" s="128"/>
      <c r="BE30" s="128"/>
      <c r="BF30" s="128"/>
      <c r="BG30" s="128"/>
      <c r="BH30" s="128"/>
      <c r="BI30" s="128"/>
      <c r="BJ30" s="128"/>
      <c r="BK30" s="128"/>
      <c r="BL30" s="128"/>
      <c r="BM30" s="128"/>
      <c r="BN30" s="128"/>
      <c r="BO30" s="128"/>
      <c r="BP30" s="128"/>
      <c r="BQ30" s="131"/>
      <c r="BR30" s="78">
        <v>1</v>
      </c>
      <c r="BS30" s="79"/>
      <c r="BT30" s="79"/>
      <c r="BU30" s="79"/>
      <c r="BV30" s="79"/>
      <c r="BW30" s="80" t="s">
        <v>2</v>
      </c>
      <c r="BX30" s="80"/>
      <c r="BY30" s="80"/>
      <c r="BZ30" s="79">
        <v>1</v>
      </c>
      <c r="CA30" s="79"/>
      <c r="CB30" s="79"/>
      <c r="CC30" s="79"/>
      <c r="CD30" s="81"/>
      <c r="CE30" s="65"/>
      <c r="CF30" s="38">
        <f t="shared" si="8"/>
        <v>1</v>
      </c>
      <c r="CG30" s="38">
        <f t="shared" si="9"/>
        <v>0</v>
      </c>
      <c r="CH30" s="38">
        <f t="shared" si="10"/>
        <v>1</v>
      </c>
      <c r="CI30" s="38">
        <f t="shared" si="11"/>
        <v>0</v>
      </c>
      <c r="CJ30" s="134"/>
    </row>
    <row r="31" spans="1:88" ht="11.25" customHeight="1" x14ac:dyDescent="0.3">
      <c r="A31" s="14"/>
      <c r="B31" s="61"/>
      <c r="C31" s="92"/>
      <c r="D31" s="93"/>
      <c r="E31" s="93"/>
      <c r="F31" s="94"/>
      <c r="G31" s="132"/>
      <c r="H31" s="82">
        <f t="shared" si="12"/>
        <v>15</v>
      </c>
      <c r="I31" s="80"/>
      <c r="J31" s="80"/>
      <c r="K31" s="83"/>
      <c r="L31" s="131"/>
      <c r="M31" s="82" t="str">
        <f t="shared" si="7"/>
        <v>19.6.</v>
      </c>
      <c r="N31" s="80"/>
      <c r="O31" s="80"/>
      <c r="P31" s="80"/>
      <c r="Q31" s="83"/>
      <c r="R31" s="131"/>
      <c r="S31" s="84">
        <f t="shared" si="13"/>
        <v>0.93333333333333313</v>
      </c>
      <c r="T31" s="80"/>
      <c r="U31" s="80"/>
      <c r="V31" s="80"/>
      <c r="W31" s="83"/>
      <c r="X31" s="131"/>
      <c r="Y31" s="82" t="str">
        <f>$Y$17</f>
        <v>Fernseher (rechts)</v>
      </c>
      <c r="Z31" s="80"/>
      <c r="AA31" s="80"/>
      <c r="AB31" s="80"/>
      <c r="AC31" s="80"/>
      <c r="AD31" s="80"/>
      <c r="AE31" s="80"/>
      <c r="AF31" s="80"/>
      <c r="AG31" s="80"/>
      <c r="AH31" s="83"/>
      <c r="AI31" s="131"/>
      <c r="AJ31" s="129" t="str">
        <f>$BQ$8 &amp; " "</f>
        <v xml:space="preserve">Schmiddi </v>
      </c>
      <c r="AK31" s="129"/>
      <c r="AL31" s="129"/>
      <c r="AM31" s="129"/>
      <c r="AN31" s="129"/>
      <c r="AO31" s="129"/>
      <c r="AP31" s="129"/>
      <c r="AQ31" s="129"/>
      <c r="AR31" s="129"/>
      <c r="AS31" s="129"/>
      <c r="AT31" s="129"/>
      <c r="AU31" s="129"/>
      <c r="AV31" s="129"/>
      <c r="AW31" s="129"/>
      <c r="AX31" s="85"/>
      <c r="AY31" s="83" t="s">
        <v>2</v>
      </c>
      <c r="AZ31" s="130"/>
      <c r="BA31" s="82"/>
      <c r="BB31" s="77" t="str">
        <f>" " &amp; $BC$8</f>
        <v xml:space="preserve"> Ratze</v>
      </c>
      <c r="BC31" s="128"/>
      <c r="BD31" s="128"/>
      <c r="BE31" s="128"/>
      <c r="BF31" s="128"/>
      <c r="BG31" s="128"/>
      <c r="BH31" s="128"/>
      <c r="BI31" s="128"/>
      <c r="BJ31" s="128"/>
      <c r="BK31" s="128"/>
      <c r="BL31" s="128"/>
      <c r="BM31" s="128"/>
      <c r="BN31" s="128"/>
      <c r="BO31" s="128"/>
      <c r="BP31" s="128"/>
      <c r="BQ31" s="131"/>
      <c r="BR31" s="78">
        <v>0</v>
      </c>
      <c r="BS31" s="79"/>
      <c r="BT31" s="79"/>
      <c r="BU31" s="79"/>
      <c r="BV31" s="79"/>
      <c r="BW31" s="80" t="s">
        <v>2</v>
      </c>
      <c r="BX31" s="80"/>
      <c r="BY31" s="80"/>
      <c r="BZ31" s="79">
        <v>1</v>
      </c>
      <c r="CA31" s="79"/>
      <c r="CB31" s="79"/>
      <c r="CC31" s="79"/>
      <c r="CD31" s="81"/>
      <c r="CE31" s="65"/>
      <c r="CF31" s="38">
        <f t="shared" si="8"/>
        <v>1</v>
      </c>
      <c r="CG31" s="38">
        <f t="shared" si="9"/>
        <v>0</v>
      </c>
      <c r="CH31" s="38">
        <f t="shared" si="10"/>
        <v>0</v>
      </c>
      <c r="CI31" s="38">
        <f t="shared" si="11"/>
        <v>1</v>
      </c>
      <c r="CJ31" s="134"/>
    </row>
    <row r="32" spans="1:88" ht="11.25" customHeight="1" x14ac:dyDescent="0.3">
      <c r="A32" s="14"/>
      <c r="B32" s="61"/>
      <c r="C32" s="92"/>
      <c r="D32" s="93"/>
      <c r="E32" s="93"/>
      <c r="F32" s="94"/>
      <c r="G32" s="132"/>
      <c r="H32" s="82">
        <f t="shared" si="12"/>
        <v>16</v>
      </c>
      <c r="I32" s="80"/>
      <c r="J32" s="80"/>
      <c r="K32" s="83"/>
      <c r="L32" s="131"/>
      <c r="M32" s="82" t="str">
        <f t="shared" si="7"/>
        <v>19.6.</v>
      </c>
      <c r="N32" s="80"/>
      <c r="O32" s="80"/>
      <c r="P32" s="80"/>
      <c r="Q32" s="83"/>
      <c r="R32" s="131"/>
      <c r="S32" s="84">
        <f t="shared" si="13"/>
        <v>0.93333333333333313</v>
      </c>
      <c r="T32" s="80"/>
      <c r="U32" s="80"/>
      <c r="V32" s="80"/>
      <c r="W32" s="83"/>
      <c r="X32" s="131"/>
      <c r="Y32" s="82" t="str">
        <f>$Y$16</f>
        <v>Fernseher (links)</v>
      </c>
      <c r="Z32" s="80"/>
      <c r="AA32" s="80"/>
      <c r="AB32" s="80"/>
      <c r="AC32" s="80"/>
      <c r="AD32" s="80"/>
      <c r="AE32" s="80"/>
      <c r="AF32" s="80"/>
      <c r="AG32" s="80"/>
      <c r="AH32" s="83"/>
      <c r="AI32" s="131"/>
      <c r="AJ32" s="129" t="str">
        <f>$AO$8 &amp; " "</f>
        <v xml:space="preserve">Christoph </v>
      </c>
      <c r="AK32" s="129"/>
      <c r="AL32" s="129"/>
      <c r="AM32" s="129"/>
      <c r="AN32" s="129"/>
      <c r="AO32" s="129"/>
      <c r="AP32" s="129"/>
      <c r="AQ32" s="129"/>
      <c r="AR32" s="129"/>
      <c r="AS32" s="129"/>
      <c r="AT32" s="129"/>
      <c r="AU32" s="129"/>
      <c r="AV32" s="129"/>
      <c r="AW32" s="129"/>
      <c r="AX32" s="85"/>
      <c r="AY32" s="83" t="s">
        <v>2</v>
      </c>
      <c r="AZ32" s="130"/>
      <c r="BA32" s="82"/>
      <c r="BB32" s="77" t="str">
        <f>" " &amp; $M$8</f>
        <v xml:space="preserve"> Jule</v>
      </c>
      <c r="BC32" s="128"/>
      <c r="BD32" s="128"/>
      <c r="BE32" s="128"/>
      <c r="BF32" s="128"/>
      <c r="BG32" s="128"/>
      <c r="BH32" s="128"/>
      <c r="BI32" s="128"/>
      <c r="BJ32" s="128"/>
      <c r="BK32" s="128"/>
      <c r="BL32" s="128"/>
      <c r="BM32" s="128"/>
      <c r="BN32" s="128"/>
      <c r="BO32" s="128"/>
      <c r="BP32" s="128"/>
      <c r="BQ32" s="131"/>
      <c r="BR32" s="78">
        <v>1</v>
      </c>
      <c r="BS32" s="79"/>
      <c r="BT32" s="79"/>
      <c r="BU32" s="79"/>
      <c r="BV32" s="79"/>
      <c r="BW32" s="80" t="s">
        <v>2</v>
      </c>
      <c r="BX32" s="80"/>
      <c r="BY32" s="80"/>
      <c r="BZ32" s="79">
        <v>1</v>
      </c>
      <c r="CA32" s="79"/>
      <c r="CB32" s="79"/>
      <c r="CC32" s="79"/>
      <c r="CD32" s="81"/>
      <c r="CE32" s="65"/>
      <c r="CF32" s="38">
        <f t="shared" si="8"/>
        <v>1</v>
      </c>
      <c r="CG32" s="38">
        <f t="shared" si="9"/>
        <v>0</v>
      </c>
      <c r="CH32" s="38">
        <f t="shared" si="10"/>
        <v>1</v>
      </c>
      <c r="CI32" s="38">
        <f t="shared" si="11"/>
        <v>0</v>
      </c>
      <c r="CJ32" s="134"/>
    </row>
    <row r="33" spans="1:88" ht="11.25" customHeight="1" x14ac:dyDescent="0.3">
      <c r="A33" s="14"/>
      <c r="B33" s="61"/>
      <c r="C33" s="92"/>
      <c r="D33" s="93"/>
      <c r="E33" s="93"/>
      <c r="F33" s="94"/>
      <c r="G33" s="132"/>
      <c r="H33" s="82">
        <f t="shared" si="12"/>
        <v>17</v>
      </c>
      <c r="I33" s="80"/>
      <c r="J33" s="80"/>
      <c r="K33" s="83"/>
      <c r="L33" s="131"/>
      <c r="M33" s="82" t="str">
        <f t="shared" si="7"/>
        <v>19.6.</v>
      </c>
      <c r="N33" s="80"/>
      <c r="O33" s="80"/>
      <c r="P33" s="80"/>
      <c r="Q33" s="83"/>
      <c r="R33" s="131"/>
      <c r="S33" s="84">
        <f t="shared" si="13"/>
        <v>0.94166666666666643</v>
      </c>
      <c r="T33" s="80"/>
      <c r="U33" s="80"/>
      <c r="V33" s="80"/>
      <c r="W33" s="83"/>
      <c r="X33" s="131"/>
      <c r="Y33" s="82" t="str">
        <f>$Y$17</f>
        <v>Fernseher (rechts)</v>
      </c>
      <c r="Z33" s="80"/>
      <c r="AA33" s="80"/>
      <c r="AB33" s="80"/>
      <c r="AC33" s="80"/>
      <c r="AD33" s="80"/>
      <c r="AE33" s="80"/>
      <c r="AF33" s="80"/>
      <c r="AG33" s="80"/>
      <c r="AH33" s="83"/>
      <c r="AI33" s="131"/>
      <c r="AJ33" s="129" t="str">
        <f>$BC$8 &amp; " "</f>
        <v xml:space="preserve">Ratze </v>
      </c>
      <c r="AK33" s="129"/>
      <c r="AL33" s="129"/>
      <c r="AM33" s="129"/>
      <c r="AN33" s="129"/>
      <c r="AO33" s="129"/>
      <c r="AP33" s="129"/>
      <c r="AQ33" s="129"/>
      <c r="AR33" s="129"/>
      <c r="AS33" s="129"/>
      <c r="AT33" s="129"/>
      <c r="AU33" s="129"/>
      <c r="AV33" s="129"/>
      <c r="AW33" s="129"/>
      <c r="AX33" s="85"/>
      <c r="AY33" s="83" t="s">
        <v>2</v>
      </c>
      <c r="AZ33" s="130"/>
      <c r="BA33" s="82"/>
      <c r="BB33" s="77" t="str">
        <f>" " &amp; $AA$8</f>
        <v xml:space="preserve"> Patrick</v>
      </c>
      <c r="BC33" s="128"/>
      <c r="BD33" s="128"/>
      <c r="BE33" s="128"/>
      <c r="BF33" s="128"/>
      <c r="BG33" s="128"/>
      <c r="BH33" s="128"/>
      <c r="BI33" s="128"/>
      <c r="BJ33" s="128"/>
      <c r="BK33" s="128"/>
      <c r="BL33" s="128"/>
      <c r="BM33" s="128"/>
      <c r="BN33" s="128"/>
      <c r="BO33" s="128"/>
      <c r="BP33" s="128"/>
      <c r="BQ33" s="131"/>
      <c r="BR33" s="78">
        <v>2</v>
      </c>
      <c r="BS33" s="79"/>
      <c r="BT33" s="79"/>
      <c r="BU33" s="79"/>
      <c r="BV33" s="79"/>
      <c r="BW33" s="80" t="s">
        <v>2</v>
      </c>
      <c r="BX33" s="80"/>
      <c r="BY33" s="80"/>
      <c r="BZ33" s="79">
        <v>1</v>
      </c>
      <c r="CA33" s="79"/>
      <c r="CB33" s="79"/>
      <c r="CC33" s="79"/>
      <c r="CD33" s="81"/>
      <c r="CE33" s="65"/>
      <c r="CF33" s="38">
        <f t="shared" si="8"/>
        <v>1</v>
      </c>
      <c r="CG33" s="38">
        <f t="shared" si="9"/>
        <v>1</v>
      </c>
      <c r="CH33" s="38">
        <f t="shared" si="10"/>
        <v>0</v>
      </c>
      <c r="CI33" s="38">
        <f t="shared" si="11"/>
        <v>0</v>
      </c>
      <c r="CJ33" s="134"/>
    </row>
    <row r="34" spans="1:88" ht="11.25" customHeight="1" x14ac:dyDescent="0.3">
      <c r="A34" s="14"/>
      <c r="B34" s="61"/>
      <c r="C34" s="92"/>
      <c r="D34" s="93"/>
      <c r="E34" s="93"/>
      <c r="F34" s="94"/>
      <c r="G34" s="132"/>
      <c r="H34" s="82">
        <f t="shared" si="12"/>
        <v>18</v>
      </c>
      <c r="I34" s="80"/>
      <c r="J34" s="80"/>
      <c r="K34" s="83"/>
      <c r="L34" s="131"/>
      <c r="M34" s="82" t="str">
        <f t="shared" si="7"/>
        <v>19.6.</v>
      </c>
      <c r="N34" s="80"/>
      <c r="O34" s="80"/>
      <c r="P34" s="80"/>
      <c r="Q34" s="83"/>
      <c r="R34" s="131"/>
      <c r="S34" s="84">
        <f t="shared" si="13"/>
        <v>0.94166666666666643</v>
      </c>
      <c r="T34" s="80"/>
      <c r="U34" s="80"/>
      <c r="V34" s="80"/>
      <c r="W34" s="83"/>
      <c r="X34" s="131"/>
      <c r="Y34" s="82" t="str">
        <f>$Y$16</f>
        <v>Fernseher (links)</v>
      </c>
      <c r="Z34" s="80"/>
      <c r="AA34" s="80"/>
      <c r="AB34" s="80"/>
      <c r="AC34" s="80"/>
      <c r="AD34" s="80"/>
      <c r="AE34" s="80"/>
      <c r="AF34" s="80"/>
      <c r="AG34" s="80"/>
      <c r="AH34" s="83"/>
      <c r="AI34" s="131"/>
      <c r="AJ34" s="129" t="str">
        <f>$BQ$8 &amp; " "</f>
        <v xml:space="preserve">Schmiddi </v>
      </c>
      <c r="AK34" s="129"/>
      <c r="AL34" s="129"/>
      <c r="AM34" s="129"/>
      <c r="AN34" s="129"/>
      <c r="AO34" s="129"/>
      <c r="AP34" s="129"/>
      <c r="AQ34" s="129"/>
      <c r="AR34" s="129"/>
      <c r="AS34" s="129"/>
      <c r="AT34" s="129"/>
      <c r="AU34" s="129"/>
      <c r="AV34" s="129"/>
      <c r="AW34" s="129"/>
      <c r="AX34" s="85"/>
      <c r="AY34" s="83" t="s">
        <v>2</v>
      </c>
      <c r="AZ34" s="130"/>
      <c r="BA34" s="82"/>
      <c r="BB34" s="77" t="str">
        <f>" " &amp; $AO$8</f>
        <v xml:space="preserve"> Christoph</v>
      </c>
      <c r="BC34" s="128"/>
      <c r="BD34" s="128"/>
      <c r="BE34" s="128"/>
      <c r="BF34" s="128"/>
      <c r="BG34" s="128"/>
      <c r="BH34" s="128"/>
      <c r="BI34" s="128"/>
      <c r="BJ34" s="128"/>
      <c r="BK34" s="128"/>
      <c r="BL34" s="128"/>
      <c r="BM34" s="128"/>
      <c r="BN34" s="128"/>
      <c r="BO34" s="128"/>
      <c r="BP34" s="128"/>
      <c r="BQ34" s="131"/>
      <c r="BR34" s="78">
        <v>0</v>
      </c>
      <c r="BS34" s="79"/>
      <c r="BT34" s="79"/>
      <c r="BU34" s="79"/>
      <c r="BV34" s="79"/>
      <c r="BW34" s="80" t="s">
        <v>2</v>
      </c>
      <c r="BX34" s="80"/>
      <c r="BY34" s="80"/>
      <c r="BZ34" s="79">
        <v>6</v>
      </c>
      <c r="CA34" s="79"/>
      <c r="CB34" s="79"/>
      <c r="CC34" s="79"/>
      <c r="CD34" s="81"/>
      <c r="CE34" s="65"/>
      <c r="CF34" s="38">
        <f t="shared" si="8"/>
        <v>1</v>
      </c>
      <c r="CG34" s="38">
        <f t="shared" si="9"/>
        <v>0</v>
      </c>
      <c r="CH34" s="38">
        <f t="shared" si="10"/>
        <v>0</v>
      </c>
      <c r="CI34" s="38">
        <f t="shared" si="11"/>
        <v>1</v>
      </c>
      <c r="CJ34" s="134"/>
    </row>
    <row r="35" spans="1:88" ht="11.25" customHeight="1" x14ac:dyDescent="0.3">
      <c r="A35" s="14"/>
      <c r="B35" s="61"/>
      <c r="C35" s="92"/>
      <c r="D35" s="93"/>
      <c r="E35" s="93"/>
      <c r="F35" s="94"/>
      <c r="G35" s="132"/>
      <c r="H35" s="82">
        <f t="shared" si="12"/>
        <v>19</v>
      </c>
      <c r="I35" s="80"/>
      <c r="J35" s="80"/>
      <c r="K35" s="83"/>
      <c r="L35" s="131"/>
      <c r="M35" s="82" t="str">
        <f t="shared" si="7"/>
        <v>19.6.</v>
      </c>
      <c r="N35" s="80"/>
      <c r="O35" s="80"/>
      <c r="P35" s="80"/>
      <c r="Q35" s="83"/>
      <c r="R35" s="131"/>
      <c r="S35" s="84">
        <f t="shared" si="13"/>
        <v>0.94999999999999973</v>
      </c>
      <c r="T35" s="80"/>
      <c r="U35" s="80"/>
      <c r="V35" s="80"/>
      <c r="W35" s="83"/>
      <c r="X35" s="131"/>
      <c r="Y35" s="82" t="str">
        <f>$Y$17</f>
        <v>Fernseher (rechts)</v>
      </c>
      <c r="Z35" s="80"/>
      <c r="AA35" s="80"/>
      <c r="AB35" s="80"/>
      <c r="AC35" s="80"/>
      <c r="AD35" s="80"/>
      <c r="AE35" s="80"/>
      <c r="AF35" s="80"/>
      <c r="AG35" s="80"/>
      <c r="AH35" s="83"/>
      <c r="AI35" s="131"/>
      <c r="AJ35" s="129" t="str">
        <f>$M$8 &amp; " "</f>
        <v xml:space="preserve">Jule </v>
      </c>
      <c r="AK35" s="129"/>
      <c r="AL35" s="129"/>
      <c r="AM35" s="129"/>
      <c r="AN35" s="129"/>
      <c r="AO35" s="129"/>
      <c r="AP35" s="129"/>
      <c r="AQ35" s="129"/>
      <c r="AR35" s="129"/>
      <c r="AS35" s="129"/>
      <c r="AT35" s="129"/>
      <c r="AU35" s="129"/>
      <c r="AV35" s="129"/>
      <c r="AW35" s="129"/>
      <c r="AX35" s="85"/>
      <c r="AY35" s="83" t="s">
        <v>2</v>
      </c>
      <c r="AZ35" s="130"/>
      <c r="BA35" s="82"/>
      <c r="BB35" s="77" t="str">
        <f>" " &amp; $BC$8</f>
        <v xml:space="preserve"> Ratze</v>
      </c>
      <c r="BC35" s="128"/>
      <c r="BD35" s="128"/>
      <c r="BE35" s="128"/>
      <c r="BF35" s="128"/>
      <c r="BG35" s="128"/>
      <c r="BH35" s="128"/>
      <c r="BI35" s="128"/>
      <c r="BJ35" s="128"/>
      <c r="BK35" s="128"/>
      <c r="BL35" s="128"/>
      <c r="BM35" s="128"/>
      <c r="BN35" s="128"/>
      <c r="BO35" s="128"/>
      <c r="BP35" s="128"/>
      <c r="BQ35" s="131"/>
      <c r="BR35" s="78">
        <v>2</v>
      </c>
      <c r="BS35" s="79"/>
      <c r="BT35" s="79"/>
      <c r="BU35" s="79"/>
      <c r="BV35" s="79"/>
      <c r="BW35" s="80" t="s">
        <v>2</v>
      </c>
      <c r="BX35" s="80"/>
      <c r="BY35" s="80"/>
      <c r="BZ35" s="79">
        <v>0</v>
      </c>
      <c r="CA35" s="79"/>
      <c r="CB35" s="79"/>
      <c r="CC35" s="79"/>
      <c r="CD35" s="81"/>
      <c r="CE35" s="65"/>
      <c r="CF35" s="38">
        <f t="shared" si="8"/>
        <v>1</v>
      </c>
      <c r="CG35" s="38">
        <f t="shared" si="9"/>
        <v>1</v>
      </c>
      <c r="CH35" s="38">
        <f t="shared" si="10"/>
        <v>0</v>
      </c>
      <c r="CI35" s="38">
        <f t="shared" si="11"/>
        <v>0</v>
      </c>
      <c r="CJ35" s="134"/>
    </row>
    <row r="36" spans="1:88" ht="11.25" customHeight="1" x14ac:dyDescent="0.3">
      <c r="A36" s="14"/>
      <c r="B36" s="61"/>
      <c r="C36" s="95"/>
      <c r="D36" s="96"/>
      <c r="E36" s="96"/>
      <c r="F36" s="97"/>
      <c r="G36" s="132"/>
      <c r="H36" s="82">
        <f t="shared" si="12"/>
        <v>20</v>
      </c>
      <c r="I36" s="80"/>
      <c r="J36" s="80"/>
      <c r="K36" s="83"/>
      <c r="L36" s="131"/>
      <c r="M36" s="82" t="str">
        <f t="shared" si="7"/>
        <v>19.6.</v>
      </c>
      <c r="N36" s="80"/>
      <c r="O36" s="80"/>
      <c r="P36" s="80"/>
      <c r="Q36" s="83"/>
      <c r="R36" s="131"/>
      <c r="S36" s="84">
        <f t="shared" si="13"/>
        <v>0.94999999999999973</v>
      </c>
      <c r="T36" s="80"/>
      <c r="U36" s="80"/>
      <c r="V36" s="80"/>
      <c r="W36" s="83"/>
      <c r="X36" s="131"/>
      <c r="Y36" s="82" t="str">
        <f>$Y$16</f>
        <v>Fernseher (links)</v>
      </c>
      <c r="Z36" s="80"/>
      <c r="AA36" s="80"/>
      <c r="AB36" s="80"/>
      <c r="AC36" s="80"/>
      <c r="AD36" s="80"/>
      <c r="AE36" s="80"/>
      <c r="AF36" s="80"/>
      <c r="AG36" s="80"/>
      <c r="AH36" s="83"/>
      <c r="AI36" s="131"/>
      <c r="AJ36" s="129" t="str">
        <f>$AA$8 &amp; " "</f>
        <v xml:space="preserve">Patrick </v>
      </c>
      <c r="AK36" s="129"/>
      <c r="AL36" s="129"/>
      <c r="AM36" s="129"/>
      <c r="AN36" s="129"/>
      <c r="AO36" s="129"/>
      <c r="AP36" s="129"/>
      <c r="AQ36" s="129"/>
      <c r="AR36" s="129"/>
      <c r="AS36" s="129"/>
      <c r="AT36" s="129"/>
      <c r="AU36" s="129"/>
      <c r="AV36" s="129"/>
      <c r="AW36" s="129"/>
      <c r="AX36" s="85"/>
      <c r="AY36" s="83" t="s">
        <v>2</v>
      </c>
      <c r="AZ36" s="130"/>
      <c r="BA36" s="82"/>
      <c r="BB36" s="77" t="str">
        <f>" " &amp; $BQ$8</f>
        <v xml:space="preserve"> Schmiddi</v>
      </c>
      <c r="BC36" s="128"/>
      <c r="BD36" s="128"/>
      <c r="BE36" s="128"/>
      <c r="BF36" s="128"/>
      <c r="BG36" s="128"/>
      <c r="BH36" s="128"/>
      <c r="BI36" s="128"/>
      <c r="BJ36" s="128"/>
      <c r="BK36" s="128"/>
      <c r="BL36" s="128"/>
      <c r="BM36" s="128"/>
      <c r="BN36" s="128"/>
      <c r="BO36" s="128"/>
      <c r="BP36" s="128"/>
      <c r="BQ36" s="131"/>
      <c r="BR36" s="78">
        <v>6</v>
      </c>
      <c r="BS36" s="79"/>
      <c r="BT36" s="79"/>
      <c r="BU36" s="79"/>
      <c r="BV36" s="79"/>
      <c r="BW36" s="80" t="s">
        <v>2</v>
      </c>
      <c r="BX36" s="80"/>
      <c r="BY36" s="80"/>
      <c r="BZ36" s="79">
        <v>2</v>
      </c>
      <c r="CA36" s="79"/>
      <c r="CB36" s="79"/>
      <c r="CC36" s="79"/>
      <c r="CD36" s="81"/>
      <c r="CE36" s="65"/>
      <c r="CF36" s="38">
        <f t="shared" si="8"/>
        <v>1</v>
      </c>
      <c r="CG36" s="38">
        <f t="shared" si="9"/>
        <v>1</v>
      </c>
      <c r="CH36" s="38">
        <f t="shared" si="10"/>
        <v>0</v>
      </c>
      <c r="CI36" s="38">
        <f t="shared" si="11"/>
        <v>0</v>
      </c>
      <c r="CJ36" s="134"/>
    </row>
    <row r="37" spans="1:88" ht="7.5" customHeight="1" x14ac:dyDescent="0.3">
      <c r="A37" s="14"/>
      <c r="B37" s="47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9"/>
      <c r="CF37" s="38"/>
      <c r="CG37" s="38"/>
      <c r="CH37" s="38"/>
      <c r="CI37" s="38"/>
      <c r="CJ37" s="134"/>
    </row>
    <row r="38" spans="1:88" ht="11.25" hidden="1" customHeight="1" x14ac:dyDescent="0.3">
      <c r="A38" s="14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  <c r="BA38" s="58"/>
      <c r="BB38" s="58"/>
      <c r="BC38" s="58"/>
      <c r="BD38" s="58"/>
      <c r="BE38" s="58"/>
      <c r="BF38" s="58"/>
      <c r="BG38" s="58"/>
      <c r="BH38" s="58"/>
      <c r="BI38" s="58"/>
      <c r="BJ38" s="58"/>
      <c r="BK38" s="58"/>
      <c r="BL38" s="58"/>
      <c r="BM38" s="58"/>
      <c r="BN38" s="58"/>
      <c r="BO38" s="58"/>
      <c r="BP38" s="58"/>
      <c r="BQ38" s="58"/>
      <c r="BR38" s="58"/>
      <c r="BS38" s="58"/>
      <c r="BT38" s="58"/>
      <c r="BU38" s="58"/>
      <c r="BV38" s="58"/>
      <c r="BW38" s="58"/>
      <c r="BX38" s="58"/>
      <c r="BY38" s="58"/>
      <c r="BZ38" s="58"/>
      <c r="CA38" s="58"/>
      <c r="CB38" s="58"/>
      <c r="CC38" s="58"/>
      <c r="CD38" s="58"/>
      <c r="CE38" s="58"/>
      <c r="CF38" s="38"/>
      <c r="CG38" s="38"/>
      <c r="CH38" s="38"/>
      <c r="CI38" s="38"/>
      <c r="CJ38" s="134"/>
    </row>
    <row r="39" spans="1:88" ht="7.5" hidden="1" customHeight="1" x14ac:dyDescent="0.3">
      <c r="A39" s="14"/>
      <c r="B39" s="59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L39" s="58"/>
      <c r="BM39" s="58"/>
      <c r="BN39" s="58"/>
      <c r="BO39" s="58"/>
      <c r="BP39" s="58"/>
      <c r="BQ39" s="58"/>
      <c r="BR39" s="58"/>
      <c r="BS39" s="58"/>
      <c r="BT39" s="58"/>
      <c r="BU39" s="58"/>
      <c r="BV39" s="58"/>
      <c r="BW39" s="58"/>
      <c r="BX39" s="58"/>
      <c r="BY39" s="58"/>
      <c r="BZ39" s="58"/>
      <c r="CA39" s="58"/>
      <c r="CB39" s="58"/>
      <c r="CC39" s="58"/>
      <c r="CD39" s="58"/>
      <c r="CE39" s="60"/>
      <c r="CF39" s="38"/>
      <c r="CG39" s="38"/>
      <c r="CH39" s="38"/>
      <c r="CI39" s="38"/>
      <c r="CJ39" s="134"/>
    </row>
    <row r="40" spans="1:88" ht="15" hidden="1" customHeight="1" x14ac:dyDescent="0.3">
      <c r="A40" s="14"/>
      <c r="B40" s="61"/>
      <c r="C40" s="62" t="s">
        <v>11</v>
      </c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  <c r="BI40" s="63"/>
      <c r="BJ40" s="63"/>
      <c r="BK40" s="63"/>
      <c r="BL40" s="63"/>
      <c r="BM40" s="63"/>
      <c r="BN40" s="63"/>
      <c r="BO40" s="63"/>
      <c r="BP40" s="63"/>
      <c r="BQ40" s="63"/>
      <c r="BR40" s="63"/>
      <c r="BS40" s="63"/>
      <c r="BT40" s="63"/>
      <c r="BU40" s="63"/>
      <c r="BV40" s="63"/>
      <c r="BW40" s="63"/>
      <c r="BX40" s="63"/>
      <c r="BY40" s="63"/>
      <c r="BZ40" s="63"/>
      <c r="CA40" s="63"/>
      <c r="CB40" s="63"/>
      <c r="CC40" s="63"/>
      <c r="CD40" s="64"/>
      <c r="CE40" s="65"/>
      <c r="CF40" s="38"/>
      <c r="CG40" s="38"/>
      <c r="CH40" s="38"/>
      <c r="CI40" s="38"/>
      <c r="CJ40" s="134"/>
    </row>
    <row r="41" spans="1:88" ht="7.5" hidden="1" customHeight="1" x14ac:dyDescent="0.3">
      <c r="A41" s="14"/>
      <c r="B41" s="61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8"/>
      <c r="BQ41" s="58"/>
      <c r="BR41" s="58"/>
      <c r="BS41" s="58"/>
      <c r="BT41" s="58"/>
      <c r="BU41" s="58"/>
      <c r="BV41" s="58"/>
      <c r="BW41" s="58"/>
      <c r="BX41" s="58"/>
      <c r="BY41" s="58"/>
      <c r="BZ41" s="58"/>
      <c r="CA41" s="58"/>
      <c r="CB41" s="58"/>
      <c r="CC41" s="58"/>
      <c r="CD41" s="58"/>
      <c r="CE41" s="65"/>
      <c r="CF41" s="38"/>
      <c r="CG41" s="38"/>
      <c r="CH41" s="38"/>
      <c r="CI41" s="38"/>
      <c r="CJ41" s="134"/>
    </row>
    <row r="42" spans="1:88" s="3" customFormat="1" ht="11.25" hidden="1" customHeight="1" x14ac:dyDescent="0.3">
      <c r="A42" s="14"/>
      <c r="B42" s="61"/>
      <c r="C42" s="57" t="s">
        <v>12</v>
      </c>
      <c r="D42" s="57"/>
      <c r="E42" s="57"/>
      <c r="F42" s="57"/>
      <c r="G42" s="57"/>
      <c r="H42" s="66" t="str">
        <f>" Spieler"</f>
        <v xml:space="preserve"> Spieler</v>
      </c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8"/>
      <c r="T42" s="57" t="s">
        <v>13</v>
      </c>
      <c r="U42" s="57"/>
      <c r="V42" s="57"/>
      <c r="W42" s="57"/>
      <c r="X42" s="57"/>
      <c r="Y42" s="69"/>
      <c r="Z42" s="70" t="s">
        <v>14</v>
      </c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 t="s">
        <v>15</v>
      </c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2" t="s">
        <v>16</v>
      </c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 t="s">
        <v>17</v>
      </c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69"/>
      <c r="BS42" s="56" t="s">
        <v>18</v>
      </c>
      <c r="BT42" s="57"/>
      <c r="BU42" s="57"/>
      <c r="BV42" s="57"/>
      <c r="BW42" s="57"/>
      <c r="BX42" s="69" t="s">
        <v>19</v>
      </c>
      <c r="BY42" s="74"/>
      <c r="BZ42" s="74"/>
      <c r="CA42" s="74"/>
      <c r="CB42" s="75" t="s">
        <v>22</v>
      </c>
      <c r="CC42" s="74"/>
      <c r="CD42" s="72"/>
      <c r="CE42" s="65"/>
      <c r="CF42" s="18"/>
      <c r="CG42" s="18"/>
      <c r="CH42" s="18"/>
      <c r="CI42" s="18"/>
      <c r="CJ42" s="134"/>
    </row>
    <row r="43" spans="1:88" ht="11.25" hidden="1" customHeight="1" x14ac:dyDescent="0.3">
      <c r="A43" s="14"/>
      <c r="B43" s="61"/>
      <c r="C43" s="42">
        <f>RANK($BX43,$BX$43:$BX$47,0)</f>
        <v>3</v>
      </c>
      <c r="D43" s="43"/>
      <c r="E43" s="43"/>
      <c r="F43" s="43"/>
      <c r="G43" s="43"/>
      <c r="H43" s="125" t="str">
        <f>" " &amp; $M$8</f>
        <v xml:space="preserve"> Jule</v>
      </c>
      <c r="I43" s="126"/>
      <c r="J43" s="126"/>
      <c r="K43" s="126"/>
      <c r="L43" s="126"/>
      <c r="M43" s="126"/>
      <c r="N43" s="126"/>
      <c r="O43" s="126"/>
      <c r="P43" s="126"/>
      <c r="Q43" s="126"/>
      <c r="R43" s="126"/>
      <c r="S43" s="127"/>
      <c r="T43" s="42">
        <f>CF16+CF18+CF21+CF24+CF27+CF29+CF32+CF35</f>
        <v>8</v>
      </c>
      <c r="U43" s="43"/>
      <c r="V43" s="43"/>
      <c r="W43" s="43"/>
      <c r="X43" s="43"/>
      <c r="Y43" s="44"/>
      <c r="Z43" s="59">
        <f>CG16+CI18+CG21+CI24+CI27+CG29+CI32+CG35</f>
        <v>4</v>
      </c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5">
        <f>CH16+CH18+CH21+CH24+CH27+CH29+CH32+CH35</f>
        <v>2</v>
      </c>
      <c r="AL43" s="43"/>
      <c r="AM43" s="43"/>
      <c r="AN43" s="43"/>
      <c r="AO43" s="43"/>
      <c r="AP43" s="43"/>
      <c r="AQ43" s="43"/>
      <c r="AR43" s="43"/>
      <c r="AS43" s="43"/>
      <c r="AT43" s="43"/>
      <c r="AU43" s="45"/>
      <c r="AV43" s="55">
        <f>CI16+CG18+CI21+CG24+CG27+CI29+CG32+CI35</f>
        <v>2</v>
      </c>
      <c r="AW43" s="43"/>
      <c r="AX43" s="43"/>
      <c r="AY43" s="43"/>
      <c r="AZ43" s="43"/>
      <c r="BA43" s="43"/>
      <c r="BB43" s="43"/>
      <c r="BC43" s="43"/>
      <c r="BD43" s="43"/>
      <c r="BE43" s="43"/>
      <c r="BF43" s="45"/>
      <c r="BG43" s="42">
        <f>BR16+BZ18+BR21+BZ24+BZ27+BR29+BZ32+BR35</f>
        <v>10</v>
      </c>
      <c r="BH43" s="43"/>
      <c r="BI43" s="43"/>
      <c r="BJ43" s="43"/>
      <c r="BK43" s="43"/>
      <c r="BL43" s="43" t="s">
        <v>2</v>
      </c>
      <c r="BM43" s="43"/>
      <c r="BN43" s="43">
        <f>BZ16+BR18+BZ21+BR24+BR27+BZ29+BR32+BZ35</f>
        <v>5</v>
      </c>
      <c r="BO43" s="43"/>
      <c r="BP43" s="43"/>
      <c r="BQ43" s="43"/>
      <c r="BR43" s="45"/>
      <c r="BS43" s="55">
        <f>BG43-BN43</f>
        <v>5</v>
      </c>
      <c r="BT43" s="43"/>
      <c r="BU43" s="43"/>
      <c r="BV43" s="43"/>
      <c r="BW43" s="43"/>
      <c r="BX43" s="42">
        <f>(Z43*3)+AK43</f>
        <v>14</v>
      </c>
      <c r="BY43" s="43"/>
      <c r="BZ43" s="43"/>
      <c r="CA43" s="43"/>
      <c r="CB43" s="55">
        <f>BX43+ROW()/1000</f>
        <v>14.042999999999999</v>
      </c>
      <c r="CC43" s="43"/>
      <c r="CD43" s="44"/>
      <c r="CE43" s="65"/>
      <c r="CF43" s="38"/>
      <c r="CG43" s="38"/>
      <c r="CH43" s="38"/>
      <c r="CI43" s="38"/>
      <c r="CJ43" s="134"/>
    </row>
    <row r="44" spans="1:88" ht="11.25" hidden="1" customHeight="1" x14ac:dyDescent="0.3">
      <c r="A44" s="14"/>
      <c r="B44" s="61"/>
      <c r="C44" s="42">
        <f>RANK($BX44,$BX$43:$BX$47,0)</f>
        <v>4</v>
      </c>
      <c r="D44" s="43"/>
      <c r="E44" s="43"/>
      <c r="F44" s="43"/>
      <c r="G44" s="43"/>
      <c r="H44" s="125" t="str">
        <f>" " &amp; $AA$8</f>
        <v xml:space="preserve"> Patrick</v>
      </c>
      <c r="I44" s="126"/>
      <c r="J44" s="126"/>
      <c r="K44" s="126"/>
      <c r="L44" s="126"/>
      <c r="M44" s="126"/>
      <c r="N44" s="126"/>
      <c r="O44" s="126"/>
      <c r="P44" s="126"/>
      <c r="Q44" s="126"/>
      <c r="R44" s="126"/>
      <c r="S44" s="127"/>
      <c r="T44" s="42">
        <f>CF16+CF19+CF22+CF25+CF27+CF30+CF33+CF36</f>
        <v>8</v>
      </c>
      <c r="U44" s="43"/>
      <c r="V44" s="43"/>
      <c r="W44" s="43"/>
      <c r="X44" s="43"/>
      <c r="Y44" s="44"/>
      <c r="Z44" s="59">
        <f>CI16+CG19+CG22+CI25+CG27+CI30+CI33+CG36</f>
        <v>2</v>
      </c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5">
        <f>CH16+CH19+CH22+CH25+CH27+CH30+CH33+CH36</f>
        <v>1</v>
      </c>
      <c r="AL44" s="43"/>
      <c r="AM44" s="43"/>
      <c r="AN44" s="43"/>
      <c r="AO44" s="43"/>
      <c r="AP44" s="43"/>
      <c r="AQ44" s="43"/>
      <c r="AR44" s="43"/>
      <c r="AS44" s="43"/>
      <c r="AT44" s="43"/>
      <c r="AU44" s="45"/>
      <c r="AV44" s="55">
        <f>CG16+CI19+CI22+CG25+CI27+CG30+CG33+CI36</f>
        <v>5</v>
      </c>
      <c r="AW44" s="43"/>
      <c r="AX44" s="43"/>
      <c r="AY44" s="43"/>
      <c r="AZ44" s="43"/>
      <c r="BA44" s="43"/>
      <c r="BB44" s="43"/>
      <c r="BC44" s="43"/>
      <c r="BD44" s="43"/>
      <c r="BE44" s="43"/>
      <c r="BF44" s="45"/>
      <c r="BG44" s="42">
        <f>BZ16+BR19+BR22+BZ25+BR27+BZ30+BZ33+BR36</f>
        <v>10</v>
      </c>
      <c r="BH44" s="43"/>
      <c r="BI44" s="43"/>
      <c r="BJ44" s="43"/>
      <c r="BK44" s="43" t="s">
        <v>2</v>
      </c>
      <c r="BL44" s="43" t="s">
        <v>2</v>
      </c>
      <c r="BM44" s="43"/>
      <c r="BN44" s="43">
        <f>BR16+BZ19+BZ22+BR25+BZ27+BR30+BR33+BZ36</f>
        <v>17</v>
      </c>
      <c r="BO44" s="43"/>
      <c r="BP44" s="43"/>
      <c r="BQ44" s="43"/>
      <c r="BR44" s="45"/>
      <c r="BS44" s="55">
        <f>BG44-BN44</f>
        <v>-7</v>
      </c>
      <c r="BT44" s="43"/>
      <c r="BU44" s="43"/>
      <c r="BV44" s="43"/>
      <c r="BW44" s="43"/>
      <c r="BX44" s="42">
        <f>(Z44*3)+AK44</f>
        <v>7</v>
      </c>
      <c r="BY44" s="43"/>
      <c r="BZ44" s="43"/>
      <c r="CA44" s="43"/>
      <c r="CB44" s="55">
        <f>BX44+ROW()/1000</f>
        <v>7.0439999999999996</v>
      </c>
      <c r="CC44" s="43"/>
      <c r="CD44" s="44"/>
      <c r="CE44" s="65"/>
      <c r="CF44" s="38"/>
      <c r="CG44" s="38"/>
      <c r="CH44" s="38"/>
      <c r="CI44" s="38"/>
      <c r="CJ44" s="134"/>
    </row>
    <row r="45" spans="1:88" ht="11.25" hidden="1" customHeight="1" x14ac:dyDescent="0.3">
      <c r="A45" s="14"/>
      <c r="B45" s="61"/>
      <c r="C45" s="42">
        <f>RANK($BX45,$BX$43:$BX$47,0)</f>
        <v>1</v>
      </c>
      <c r="D45" s="43"/>
      <c r="E45" s="43"/>
      <c r="F45" s="43"/>
      <c r="G45" s="43"/>
      <c r="H45" s="125" t="str">
        <f>" " &amp; $AO$8</f>
        <v xml:space="preserve"> Christoph</v>
      </c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7"/>
      <c r="T45" s="42">
        <f>CF17+CF19+CF21+CF23+CF28+CF30+CF32+CF34</f>
        <v>8</v>
      </c>
      <c r="U45" s="43"/>
      <c r="V45" s="43"/>
      <c r="W45" s="43"/>
      <c r="X45" s="43"/>
      <c r="Y45" s="44"/>
      <c r="Z45" s="59">
        <f>CG17+CI19+CI21+CG23+CI28+CG30+CG32+CI34</f>
        <v>4</v>
      </c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5">
        <f>CH17+CH19+CH21+CH23+CH28+CH30+CH32+CH34</f>
        <v>4</v>
      </c>
      <c r="AL45" s="43"/>
      <c r="AM45" s="43"/>
      <c r="AN45" s="43"/>
      <c r="AO45" s="43"/>
      <c r="AP45" s="43"/>
      <c r="AQ45" s="43"/>
      <c r="AR45" s="43"/>
      <c r="AS45" s="43"/>
      <c r="AT45" s="43"/>
      <c r="AU45" s="45"/>
      <c r="AV45" s="55">
        <f>CI17+CG19+CG21+CI23+CG28+CI30+CI32+CG34</f>
        <v>0</v>
      </c>
      <c r="AW45" s="43"/>
      <c r="AX45" s="43"/>
      <c r="AY45" s="43"/>
      <c r="AZ45" s="43"/>
      <c r="BA45" s="43"/>
      <c r="BB45" s="43"/>
      <c r="BC45" s="43"/>
      <c r="BD45" s="43"/>
      <c r="BE45" s="43"/>
      <c r="BF45" s="45"/>
      <c r="BG45" s="42">
        <f>BR17+BZ19+BZ21+BR23+BZ28+BR30+BR32+BZ34</f>
        <v>16</v>
      </c>
      <c r="BH45" s="43"/>
      <c r="BI45" s="43"/>
      <c r="BJ45" s="43"/>
      <c r="BK45" s="43" t="s">
        <v>2</v>
      </c>
      <c r="BL45" s="43" t="s">
        <v>2</v>
      </c>
      <c r="BM45" s="43"/>
      <c r="BN45" s="43">
        <f>BZ17+BR19+BR21+BZ23+BR28+BZ30+BZ32+BR34</f>
        <v>4</v>
      </c>
      <c r="BO45" s="43"/>
      <c r="BP45" s="43"/>
      <c r="BQ45" s="43"/>
      <c r="BR45" s="45"/>
      <c r="BS45" s="55">
        <f>BG45-BN45</f>
        <v>12</v>
      </c>
      <c r="BT45" s="43"/>
      <c r="BU45" s="43"/>
      <c r="BV45" s="43"/>
      <c r="BW45" s="43"/>
      <c r="BX45" s="42">
        <f>(Z45*3)+AK45</f>
        <v>16</v>
      </c>
      <c r="BY45" s="43"/>
      <c r="BZ45" s="43"/>
      <c r="CA45" s="43"/>
      <c r="CB45" s="55">
        <f>BX45+ROW()/1000</f>
        <v>16.045000000000002</v>
      </c>
      <c r="CC45" s="43"/>
      <c r="CD45" s="44"/>
      <c r="CE45" s="65"/>
      <c r="CF45" s="38"/>
      <c r="CG45" s="38"/>
      <c r="CH45" s="38"/>
      <c r="CI45" s="38"/>
      <c r="CJ45" s="134"/>
    </row>
    <row r="46" spans="1:88" ht="11.25" hidden="1" customHeight="1" x14ac:dyDescent="0.3">
      <c r="A46" s="14"/>
      <c r="B46" s="61"/>
      <c r="C46" s="42">
        <f>RANK($BX46,$BX$43:$BX$47,0)</f>
        <v>1</v>
      </c>
      <c r="D46" s="43"/>
      <c r="E46" s="43"/>
      <c r="F46" s="43"/>
      <c r="G46" s="43"/>
      <c r="H46" s="125" t="str">
        <f>" " &amp; $BC$8</f>
        <v xml:space="preserve"> Ratze</v>
      </c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7"/>
      <c r="T46" s="42">
        <f>CF17+CF20+CF22+CF24+CF28+CF31+CF33+CF35</f>
        <v>8</v>
      </c>
      <c r="U46" s="43"/>
      <c r="V46" s="43"/>
      <c r="W46" s="43"/>
      <c r="X46" s="43"/>
      <c r="Y46" s="44"/>
      <c r="Z46" s="59">
        <f>CI17+CG20+CI22+CG24+CG28+CI31+CG33+CI35</f>
        <v>5</v>
      </c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5">
        <f>CH17+CH20+CH22+CH24+CH28+CH31+CH33+CH35</f>
        <v>1</v>
      </c>
      <c r="AL46" s="43"/>
      <c r="AM46" s="43"/>
      <c r="AN46" s="43"/>
      <c r="AO46" s="43"/>
      <c r="AP46" s="43"/>
      <c r="AQ46" s="43"/>
      <c r="AR46" s="43"/>
      <c r="AS46" s="43"/>
      <c r="AT46" s="43"/>
      <c r="AU46" s="45"/>
      <c r="AV46" s="55">
        <f>CG17+CI20+CG22+CI24+CI28+CG31+CI33+CG35</f>
        <v>2</v>
      </c>
      <c r="AW46" s="43"/>
      <c r="AX46" s="43"/>
      <c r="AY46" s="43"/>
      <c r="AZ46" s="43"/>
      <c r="BA46" s="43"/>
      <c r="BB46" s="43"/>
      <c r="BC46" s="43"/>
      <c r="BD46" s="43"/>
      <c r="BE46" s="43"/>
      <c r="BF46" s="45"/>
      <c r="BG46" s="42">
        <f>BZ17+BR20+BZ22+BR24+BR28+BZ31+BR33+BZ35</f>
        <v>14</v>
      </c>
      <c r="BH46" s="43"/>
      <c r="BI46" s="43"/>
      <c r="BJ46" s="43"/>
      <c r="BK46" s="43" t="s">
        <v>2</v>
      </c>
      <c r="BL46" s="43" t="s">
        <v>2</v>
      </c>
      <c r="BM46" s="43"/>
      <c r="BN46" s="43">
        <f>BR17+BZ20+BR22+BZ24+BZ28+BR31+BZ33+BR35</f>
        <v>9</v>
      </c>
      <c r="BO46" s="43"/>
      <c r="BP46" s="43"/>
      <c r="BQ46" s="43"/>
      <c r="BR46" s="45"/>
      <c r="BS46" s="55">
        <f>BG46-BN46</f>
        <v>5</v>
      </c>
      <c r="BT46" s="43"/>
      <c r="BU46" s="43"/>
      <c r="BV46" s="43"/>
      <c r="BW46" s="43"/>
      <c r="BX46" s="42">
        <f>(Z46*3)+AK46</f>
        <v>16</v>
      </c>
      <c r="BY46" s="43"/>
      <c r="BZ46" s="43"/>
      <c r="CA46" s="43"/>
      <c r="CB46" s="55">
        <f>BX46+ROW()/1000</f>
        <v>16.045999999999999</v>
      </c>
      <c r="CC46" s="43"/>
      <c r="CD46" s="44"/>
      <c r="CE46" s="65"/>
      <c r="CF46" s="38"/>
      <c r="CG46" s="38"/>
      <c r="CH46" s="38"/>
      <c r="CI46" s="38"/>
      <c r="CJ46" s="134"/>
    </row>
    <row r="47" spans="1:88" ht="11.25" hidden="1" customHeight="1" x14ac:dyDescent="0.3">
      <c r="A47" s="14"/>
      <c r="B47" s="61"/>
      <c r="C47" s="42">
        <f>RANK($BX47,$BX$43:$BX$47,0)</f>
        <v>5</v>
      </c>
      <c r="D47" s="43"/>
      <c r="E47" s="43"/>
      <c r="F47" s="43"/>
      <c r="G47" s="43"/>
      <c r="H47" s="125" t="str">
        <f>" " &amp; $BQ$8</f>
        <v xml:space="preserve"> Schmiddi</v>
      </c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7"/>
      <c r="T47" s="42">
        <f>CF18+CF20+CF23+CF25+CF29+CF31+CF34+CF36</f>
        <v>8</v>
      </c>
      <c r="U47" s="43"/>
      <c r="V47" s="43"/>
      <c r="W47" s="43"/>
      <c r="X47" s="43"/>
      <c r="Y47" s="44"/>
      <c r="Z47" s="42">
        <f>CG18+CI20+CI23+CG25+CI29+CG31+CG34+CI36</f>
        <v>1</v>
      </c>
      <c r="AA47" s="43"/>
      <c r="AB47" s="43"/>
      <c r="AC47" s="43"/>
      <c r="AD47" s="43"/>
      <c r="AE47" s="43"/>
      <c r="AF47" s="43"/>
      <c r="AG47" s="43"/>
      <c r="AH47" s="43"/>
      <c r="AI47" s="43"/>
      <c r="AJ47" s="45"/>
      <c r="AK47" s="55">
        <f>CH18+CH20+CH23+CH25+CH29+CH31+CH34+CH36</f>
        <v>0</v>
      </c>
      <c r="AL47" s="43"/>
      <c r="AM47" s="43"/>
      <c r="AN47" s="43"/>
      <c r="AO47" s="43"/>
      <c r="AP47" s="43"/>
      <c r="AQ47" s="43"/>
      <c r="AR47" s="43"/>
      <c r="AS47" s="43"/>
      <c r="AT47" s="43"/>
      <c r="AU47" s="45"/>
      <c r="AV47" s="55">
        <f>CI18+CG20+CG23+CI25+CG29+CI31+CI34+CG36</f>
        <v>7</v>
      </c>
      <c r="AW47" s="43"/>
      <c r="AX47" s="43"/>
      <c r="AY47" s="43"/>
      <c r="AZ47" s="43"/>
      <c r="BA47" s="43"/>
      <c r="BB47" s="43"/>
      <c r="BC47" s="43"/>
      <c r="BD47" s="43"/>
      <c r="BE47" s="43"/>
      <c r="BF47" s="45"/>
      <c r="BG47" s="42">
        <f>BR18+BZ20+BZ23+BR25+BZ29+BR31+BR34+BZ36</f>
        <v>9</v>
      </c>
      <c r="BH47" s="43"/>
      <c r="BI47" s="43"/>
      <c r="BJ47" s="43"/>
      <c r="BK47" s="43" t="s">
        <v>2</v>
      </c>
      <c r="BL47" s="43" t="s">
        <v>2</v>
      </c>
      <c r="BM47" s="43"/>
      <c r="BN47" s="43">
        <f>BZ18+BR20+BR23+BZ25+BR29+BZ31+BZ34+BR36</f>
        <v>24</v>
      </c>
      <c r="BO47" s="43"/>
      <c r="BP47" s="43"/>
      <c r="BQ47" s="43"/>
      <c r="BR47" s="45"/>
      <c r="BS47" s="55">
        <f>BG47-BN47</f>
        <v>-15</v>
      </c>
      <c r="BT47" s="43"/>
      <c r="BU47" s="43"/>
      <c r="BV47" s="43"/>
      <c r="BW47" s="43"/>
      <c r="BX47" s="42">
        <f>(Z47*3)+AK47</f>
        <v>3</v>
      </c>
      <c r="BY47" s="43"/>
      <c r="BZ47" s="43"/>
      <c r="CA47" s="43"/>
      <c r="CB47" s="55">
        <f>BX47+ROW()/1000</f>
        <v>3.0470000000000002</v>
      </c>
      <c r="CC47" s="43"/>
      <c r="CD47" s="44"/>
      <c r="CE47" s="65"/>
      <c r="CF47" s="38"/>
      <c r="CG47" s="38"/>
      <c r="CH47" s="38"/>
      <c r="CI47" s="38"/>
      <c r="CJ47" s="134"/>
    </row>
    <row r="48" spans="1:88" ht="7.5" hidden="1" customHeight="1" x14ac:dyDescent="0.3">
      <c r="A48" s="14"/>
      <c r="B48" s="47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9"/>
      <c r="CF48" s="38"/>
      <c r="CG48" s="38"/>
      <c r="CH48" s="38"/>
      <c r="CI48" s="38"/>
      <c r="CJ48" s="134"/>
    </row>
    <row r="49" spans="1:88" ht="11.25" customHeight="1" x14ac:dyDescent="0.3">
      <c r="A49" s="14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/>
      <c r="BC49" s="58"/>
      <c r="BD49" s="58"/>
      <c r="BE49" s="58"/>
      <c r="BF49" s="58"/>
      <c r="BG49" s="58"/>
      <c r="BH49" s="58"/>
      <c r="BI49" s="58"/>
      <c r="BJ49" s="58"/>
      <c r="BK49" s="58"/>
      <c r="BL49" s="58"/>
      <c r="BM49" s="58"/>
      <c r="BN49" s="58"/>
      <c r="BO49" s="58"/>
      <c r="BP49" s="58"/>
      <c r="BQ49" s="58"/>
      <c r="BR49" s="58"/>
      <c r="BS49" s="58"/>
      <c r="BT49" s="58"/>
      <c r="BU49" s="58"/>
      <c r="BV49" s="58"/>
      <c r="BW49" s="58"/>
      <c r="BX49" s="58"/>
      <c r="BY49" s="58"/>
      <c r="BZ49" s="58"/>
      <c r="CA49" s="58"/>
      <c r="CB49" s="58"/>
      <c r="CC49" s="58"/>
      <c r="CD49" s="58"/>
      <c r="CE49" s="58"/>
      <c r="CF49" s="38"/>
      <c r="CG49" s="38"/>
      <c r="CH49" s="38"/>
      <c r="CI49" s="38"/>
      <c r="CJ49" s="134"/>
    </row>
    <row r="50" spans="1:88" ht="7.5" customHeight="1" x14ac:dyDescent="0.3">
      <c r="A50" s="14"/>
      <c r="B50" s="59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  <c r="BA50" s="58"/>
      <c r="BB50" s="58"/>
      <c r="BC50" s="58"/>
      <c r="BD50" s="58"/>
      <c r="BE50" s="58"/>
      <c r="BF50" s="58"/>
      <c r="BG50" s="58"/>
      <c r="BH50" s="58"/>
      <c r="BI50" s="58"/>
      <c r="BJ50" s="58"/>
      <c r="BK50" s="58"/>
      <c r="BL50" s="58"/>
      <c r="BM50" s="58"/>
      <c r="BN50" s="58"/>
      <c r="BO50" s="58"/>
      <c r="BP50" s="58"/>
      <c r="BQ50" s="58"/>
      <c r="BR50" s="58"/>
      <c r="BS50" s="58"/>
      <c r="BT50" s="58"/>
      <c r="BU50" s="58"/>
      <c r="BV50" s="58"/>
      <c r="BW50" s="58"/>
      <c r="BX50" s="58"/>
      <c r="BY50" s="58"/>
      <c r="BZ50" s="58"/>
      <c r="CA50" s="58"/>
      <c r="CB50" s="58"/>
      <c r="CC50" s="58"/>
      <c r="CD50" s="58"/>
      <c r="CE50" s="60"/>
      <c r="CF50" s="38"/>
      <c r="CG50" s="38"/>
      <c r="CH50" s="38"/>
      <c r="CI50" s="38"/>
      <c r="CJ50" s="134"/>
    </row>
    <row r="51" spans="1:88" ht="15" customHeight="1" x14ac:dyDescent="0.3">
      <c r="A51" s="14"/>
      <c r="B51" s="61"/>
      <c r="C51" s="62" t="s">
        <v>11</v>
      </c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  <c r="AP51" s="63"/>
      <c r="AQ51" s="63"/>
      <c r="AR51" s="63"/>
      <c r="AS51" s="63"/>
      <c r="AT51" s="63"/>
      <c r="AU51" s="63"/>
      <c r="AV51" s="63"/>
      <c r="AW51" s="63"/>
      <c r="AX51" s="63"/>
      <c r="AY51" s="63"/>
      <c r="AZ51" s="63"/>
      <c r="BA51" s="63"/>
      <c r="BB51" s="63"/>
      <c r="BC51" s="63"/>
      <c r="BD51" s="63"/>
      <c r="BE51" s="63"/>
      <c r="BF51" s="63"/>
      <c r="BG51" s="63"/>
      <c r="BH51" s="63"/>
      <c r="BI51" s="63"/>
      <c r="BJ51" s="63"/>
      <c r="BK51" s="63"/>
      <c r="BL51" s="63"/>
      <c r="BM51" s="63"/>
      <c r="BN51" s="63"/>
      <c r="BO51" s="63"/>
      <c r="BP51" s="63"/>
      <c r="BQ51" s="63"/>
      <c r="BR51" s="63"/>
      <c r="BS51" s="63"/>
      <c r="BT51" s="63"/>
      <c r="BU51" s="63"/>
      <c r="BV51" s="63"/>
      <c r="BW51" s="63"/>
      <c r="BX51" s="63"/>
      <c r="BY51" s="63"/>
      <c r="BZ51" s="63"/>
      <c r="CA51" s="63"/>
      <c r="CB51" s="63"/>
      <c r="CC51" s="63"/>
      <c r="CD51" s="64"/>
      <c r="CE51" s="65"/>
      <c r="CF51" s="38"/>
      <c r="CG51" s="38"/>
      <c r="CH51" s="38"/>
      <c r="CI51" s="38"/>
      <c r="CJ51" s="134"/>
    </row>
    <row r="52" spans="1:88" ht="7.5" customHeight="1" x14ac:dyDescent="0.3">
      <c r="A52" s="14"/>
      <c r="B52" s="61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8"/>
      <c r="BW52" s="58"/>
      <c r="BX52" s="58"/>
      <c r="BY52" s="58"/>
      <c r="BZ52" s="58"/>
      <c r="CA52" s="58"/>
      <c r="CB52" s="58"/>
      <c r="CC52" s="58"/>
      <c r="CD52" s="58"/>
      <c r="CE52" s="65"/>
      <c r="CF52" s="38"/>
      <c r="CG52" s="38"/>
      <c r="CH52" s="38"/>
      <c r="CI52" s="38"/>
      <c r="CJ52" s="134"/>
    </row>
    <row r="53" spans="1:88" s="3" customFormat="1" ht="11.25" customHeight="1" x14ac:dyDescent="0.3">
      <c r="A53" s="14"/>
      <c r="B53" s="61"/>
      <c r="C53" s="57" t="s">
        <v>12</v>
      </c>
      <c r="D53" s="57"/>
      <c r="E53" s="57"/>
      <c r="F53" s="57"/>
      <c r="G53" s="57"/>
      <c r="H53" s="66" t="str">
        <f>" Spieler"</f>
        <v xml:space="preserve"> Spieler</v>
      </c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8"/>
      <c r="T53" s="57" t="s">
        <v>13</v>
      </c>
      <c r="U53" s="57"/>
      <c r="V53" s="57"/>
      <c r="W53" s="57"/>
      <c r="X53" s="57"/>
      <c r="Y53" s="69"/>
      <c r="Z53" s="70" t="s">
        <v>14</v>
      </c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 t="s">
        <v>15</v>
      </c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2" t="s">
        <v>16</v>
      </c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 t="s">
        <v>17</v>
      </c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69"/>
      <c r="BS53" s="56" t="s">
        <v>18</v>
      </c>
      <c r="BT53" s="57"/>
      <c r="BU53" s="57"/>
      <c r="BV53" s="57"/>
      <c r="BW53" s="57"/>
      <c r="BX53" s="57" t="s">
        <v>19</v>
      </c>
      <c r="BY53" s="57"/>
      <c r="BZ53" s="57"/>
      <c r="CA53" s="57"/>
      <c r="CB53" s="57"/>
      <c r="CC53" s="57"/>
      <c r="CD53" s="57"/>
      <c r="CE53" s="65"/>
      <c r="CF53" s="18"/>
      <c r="CG53" s="18"/>
      <c r="CH53" s="18"/>
      <c r="CI53" s="18"/>
      <c r="CJ53" s="134"/>
    </row>
    <row r="54" spans="1:88" ht="11.25" customHeight="1" x14ac:dyDescent="0.3">
      <c r="A54" s="14"/>
      <c r="B54" s="61"/>
      <c r="C54" s="42">
        <f>INDEX($C$43:$C$47,MATCH(LARGE($CB$43:$CB$47,ROW(A1)),$CB$43:$CB$47,0),1)</f>
        <v>1</v>
      </c>
      <c r="D54" s="43"/>
      <c r="E54" s="43"/>
      <c r="F54" s="43"/>
      <c r="G54" s="43"/>
      <c r="H54" s="125" t="str">
        <f>" " &amp; INDEX($H$43:$H$47,MATCH(LARGE($CB$43:$CB$47,ROW(A1)),$CB$43:$CB$47,0),1)</f>
        <v xml:space="preserve">  Ratze</v>
      </c>
      <c r="I54" s="126"/>
      <c r="J54" s="126"/>
      <c r="K54" s="126"/>
      <c r="L54" s="126"/>
      <c r="M54" s="126"/>
      <c r="N54" s="126"/>
      <c r="O54" s="126"/>
      <c r="P54" s="126"/>
      <c r="Q54" s="126"/>
      <c r="R54" s="126"/>
      <c r="S54" s="127"/>
      <c r="T54" s="42">
        <f>INDEX($T$43:$T$47,MATCH(LARGE($CB$43:$CB$47,ROW(A1)),$CB$43:$CB$47,0),1)</f>
        <v>8</v>
      </c>
      <c r="U54" s="43"/>
      <c r="V54" s="43"/>
      <c r="W54" s="43"/>
      <c r="X54" s="43"/>
      <c r="Y54" s="44"/>
      <c r="Z54" s="59">
        <f>INDEX($Z$43:$Z$47,MATCH(LARGE($CB$43:$CB$47,ROW(A1)),$CB$43:$CB$47,0),1)</f>
        <v>5</v>
      </c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5">
        <f>INDEX($AK$43:$AK$47,MATCH(LARGE($CB$43:$CB$47,ROW(A1)),$CB$43:$CB$47,0),1)</f>
        <v>1</v>
      </c>
      <c r="AL54" s="43"/>
      <c r="AM54" s="43"/>
      <c r="AN54" s="43"/>
      <c r="AO54" s="43"/>
      <c r="AP54" s="43"/>
      <c r="AQ54" s="43"/>
      <c r="AR54" s="43"/>
      <c r="AS54" s="43"/>
      <c r="AT54" s="43"/>
      <c r="AU54" s="45"/>
      <c r="AV54" s="55">
        <f>INDEX($AV$43:$AV$47,MATCH(LARGE($CB$43:$CB$47,ROW(A1)),$CB$43:$CB$47,0),1)</f>
        <v>2</v>
      </c>
      <c r="AW54" s="43"/>
      <c r="AX54" s="43"/>
      <c r="AY54" s="43"/>
      <c r="AZ54" s="43"/>
      <c r="BA54" s="43"/>
      <c r="BB54" s="43"/>
      <c r="BC54" s="43"/>
      <c r="BD54" s="43"/>
      <c r="BE54" s="43"/>
      <c r="BF54" s="45"/>
      <c r="BG54" s="42">
        <f>INDEX($BG$43:$BG$47,MATCH(LARGE($CB$43:$CB$47,ROW(A1)),$CB$43:$CB$47,0),1)</f>
        <v>14</v>
      </c>
      <c r="BH54" s="43"/>
      <c r="BI54" s="43"/>
      <c r="BJ54" s="43"/>
      <c r="BK54" s="43"/>
      <c r="BL54" s="43" t="s">
        <v>2</v>
      </c>
      <c r="BM54" s="43"/>
      <c r="BN54" s="43">
        <f>INDEX($BN$43:$BN$47,MATCH(LARGE($CB$43:$CB$47,ROW(A1)),$CB$43:$CB$47,0),1)</f>
        <v>9</v>
      </c>
      <c r="BO54" s="43"/>
      <c r="BP54" s="43"/>
      <c r="BQ54" s="43"/>
      <c r="BR54" s="45"/>
      <c r="BS54" s="55">
        <f>INDEX($BS$43:$BS$47,MATCH(LARGE($CB$43:$CB$47,ROW(A1)),$CB$43:$CB$47,0),1)</f>
        <v>5</v>
      </c>
      <c r="BT54" s="43"/>
      <c r="BU54" s="43"/>
      <c r="BV54" s="43"/>
      <c r="BW54" s="43"/>
      <c r="BX54" s="42">
        <f>INDEX($BX$43:$BX$47,MATCH(LARGE($CB$43:$CB$47,ROW(A1)),$CB$43:$CB$47,0),1)</f>
        <v>16</v>
      </c>
      <c r="BY54" s="43"/>
      <c r="BZ54" s="43"/>
      <c r="CA54" s="43"/>
      <c r="CB54" s="43"/>
      <c r="CC54" s="43"/>
      <c r="CD54" s="44"/>
      <c r="CE54" s="65"/>
      <c r="CF54" s="38"/>
      <c r="CG54" s="38"/>
      <c r="CH54" s="38"/>
      <c r="CI54" s="38"/>
      <c r="CJ54" s="134"/>
    </row>
    <row r="55" spans="1:88" ht="11.25" customHeight="1" x14ac:dyDescent="0.3">
      <c r="A55" s="14"/>
      <c r="B55" s="61"/>
      <c r="C55" s="42">
        <f>INDEX($C$43:$C$47,MATCH(LARGE($CB$43:$CB$47,ROW(A2)),$CB$43:$CB$47,0),1)</f>
        <v>1</v>
      </c>
      <c r="D55" s="43"/>
      <c r="E55" s="43"/>
      <c r="F55" s="43"/>
      <c r="G55" s="43"/>
      <c r="H55" s="125" t="str">
        <f>" " &amp; INDEX($H$43:$H$47,MATCH(LARGE($CB$43:$CB$47,ROW(A2)),$CB$43:$CB$47,0),1)</f>
        <v xml:space="preserve">  Christoph</v>
      </c>
      <c r="I55" s="126"/>
      <c r="J55" s="126"/>
      <c r="K55" s="126"/>
      <c r="L55" s="126"/>
      <c r="M55" s="126"/>
      <c r="N55" s="126"/>
      <c r="O55" s="126"/>
      <c r="P55" s="126"/>
      <c r="Q55" s="126"/>
      <c r="R55" s="126"/>
      <c r="S55" s="127"/>
      <c r="T55" s="42">
        <f>INDEX($T$43:$T$47,MATCH(LARGE($CB$43:$CB$47,ROW(A2)),$CB$43:$CB$47,0),1)</f>
        <v>8</v>
      </c>
      <c r="U55" s="43"/>
      <c r="V55" s="43"/>
      <c r="W55" s="43"/>
      <c r="X55" s="43"/>
      <c r="Y55" s="44"/>
      <c r="Z55" s="59">
        <f>INDEX($Z$43:$Z$47,MATCH(LARGE($CB$43:$CB$47,ROW(A2)),$CB$43:$CB$47,0),1)</f>
        <v>4</v>
      </c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5">
        <f>INDEX($AK$43:$AK$47,MATCH(LARGE($CB$43:$CB$47,ROW(A2)),$CB$43:$CB$47,0),1)</f>
        <v>4</v>
      </c>
      <c r="AL55" s="43"/>
      <c r="AM55" s="43"/>
      <c r="AN55" s="43"/>
      <c r="AO55" s="43"/>
      <c r="AP55" s="43"/>
      <c r="AQ55" s="43"/>
      <c r="AR55" s="43"/>
      <c r="AS55" s="43"/>
      <c r="AT55" s="43"/>
      <c r="AU55" s="45"/>
      <c r="AV55" s="55">
        <f>INDEX($AV$43:$AV$47,MATCH(LARGE($CB$43:$CB$47,ROW(A2)),$CB$43:$CB$47,0),1)</f>
        <v>0</v>
      </c>
      <c r="AW55" s="43"/>
      <c r="AX55" s="43"/>
      <c r="AY55" s="43"/>
      <c r="AZ55" s="43"/>
      <c r="BA55" s="43"/>
      <c r="BB55" s="43"/>
      <c r="BC55" s="43"/>
      <c r="BD55" s="43"/>
      <c r="BE55" s="43"/>
      <c r="BF55" s="45"/>
      <c r="BG55" s="42">
        <f>INDEX($BG$43:$BG$47,MATCH(LARGE($CB$43:$CB$47,ROW(A2)),$CB$43:$CB$47,0),1)</f>
        <v>16</v>
      </c>
      <c r="BH55" s="43"/>
      <c r="BI55" s="43"/>
      <c r="BJ55" s="43"/>
      <c r="BK55" s="43"/>
      <c r="BL55" s="43" t="s">
        <v>2</v>
      </c>
      <c r="BM55" s="43"/>
      <c r="BN55" s="43">
        <f>INDEX($BN$43:$BN$47,MATCH(LARGE($CB$43:$CB$47,ROW(A2)),$CB$43:$CB$47,0),1)</f>
        <v>4</v>
      </c>
      <c r="BO55" s="43"/>
      <c r="BP55" s="43"/>
      <c r="BQ55" s="43"/>
      <c r="BR55" s="45"/>
      <c r="BS55" s="55">
        <f>INDEX($BS$43:$BS$47,MATCH(LARGE($CB$43:$CB$47,ROW(A2)),$CB$43:$CB$47,0),1)</f>
        <v>12</v>
      </c>
      <c r="BT55" s="43"/>
      <c r="BU55" s="43"/>
      <c r="BV55" s="43"/>
      <c r="BW55" s="43"/>
      <c r="BX55" s="42">
        <f>INDEX($BX$43:$BX$47,MATCH(LARGE($CB$43:$CB$47,ROW(A2)),$CB$43:$CB$47,0),1)</f>
        <v>16</v>
      </c>
      <c r="BY55" s="43"/>
      <c r="BZ55" s="43"/>
      <c r="CA55" s="43"/>
      <c r="CB55" s="43"/>
      <c r="CC55" s="43"/>
      <c r="CD55" s="44"/>
      <c r="CE55" s="65"/>
      <c r="CF55" s="38"/>
      <c r="CG55" s="38"/>
      <c r="CH55" s="38"/>
      <c r="CI55" s="38"/>
      <c r="CJ55" s="134"/>
    </row>
    <row r="56" spans="1:88" ht="11.25" customHeight="1" x14ac:dyDescent="0.3">
      <c r="A56" s="14"/>
      <c r="B56" s="61"/>
      <c r="C56" s="42">
        <f>INDEX($C$43:$C$47,MATCH(LARGE($CB$43:$CB$47,ROW(A3)),$CB$43:$CB$47,0),1)</f>
        <v>3</v>
      </c>
      <c r="D56" s="43"/>
      <c r="E56" s="43"/>
      <c r="F56" s="43"/>
      <c r="G56" s="43"/>
      <c r="H56" s="125" t="str">
        <f>" " &amp; INDEX($H$43:$H$47,MATCH(LARGE($CB$43:$CB$47,ROW(A3)),$CB$43:$CB$47,0),1)</f>
        <v xml:space="preserve">  Jule</v>
      </c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127"/>
      <c r="T56" s="42">
        <f>INDEX($T$43:$T$47,MATCH(LARGE($CB$43:$CB$47,ROW(A3)),$CB$43:$CB$47,0),1)</f>
        <v>8</v>
      </c>
      <c r="U56" s="43"/>
      <c r="V56" s="43"/>
      <c r="W56" s="43"/>
      <c r="X56" s="43"/>
      <c r="Y56" s="44"/>
      <c r="Z56" s="59">
        <f>INDEX($Z$43:$Z$47,MATCH(LARGE($CB$43:$CB$47,ROW(A3)),$CB$43:$CB$47,0),1)</f>
        <v>4</v>
      </c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5">
        <f>INDEX($AK$43:$AK$47,MATCH(LARGE($CB$43:$CB$47,ROW(A3)),$CB$43:$CB$47,0),1)</f>
        <v>2</v>
      </c>
      <c r="AL56" s="43"/>
      <c r="AM56" s="43"/>
      <c r="AN56" s="43"/>
      <c r="AO56" s="43"/>
      <c r="AP56" s="43"/>
      <c r="AQ56" s="43"/>
      <c r="AR56" s="43"/>
      <c r="AS56" s="43"/>
      <c r="AT56" s="43"/>
      <c r="AU56" s="45"/>
      <c r="AV56" s="55">
        <f>INDEX($AV$43:$AV$47,MATCH(LARGE($CB$43:$CB$47,ROW(A3)),$CB$43:$CB$47,0),1)</f>
        <v>2</v>
      </c>
      <c r="AW56" s="43"/>
      <c r="AX56" s="43"/>
      <c r="AY56" s="43"/>
      <c r="AZ56" s="43"/>
      <c r="BA56" s="43"/>
      <c r="BB56" s="43"/>
      <c r="BC56" s="43"/>
      <c r="BD56" s="43"/>
      <c r="BE56" s="43"/>
      <c r="BF56" s="45"/>
      <c r="BG56" s="42">
        <f>INDEX($BG$43:$BG$47,MATCH(LARGE($CB$43:$CB$47,ROW(A3)),$CB$43:$CB$47,0),1)</f>
        <v>10</v>
      </c>
      <c r="BH56" s="43"/>
      <c r="BI56" s="43"/>
      <c r="BJ56" s="43"/>
      <c r="BK56" s="43"/>
      <c r="BL56" s="43" t="s">
        <v>2</v>
      </c>
      <c r="BM56" s="43"/>
      <c r="BN56" s="43">
        <f>INDEX($BN$43:$BN$47,MATCH(LARGE($CB$43:$CB$47,ROW(A3)),$CB$43:$CB$47,0),1)</f>
        <v>5</v>
      </c>
      <c r="BO56" s="43"/>
      <c r="BP56" s="43"/>
      <c r="BQ56" s="43"/>
      <c r="BR56" s="45"/>
      <c r="BS56" s="55">
        <f>INDEX($BS$43:$BS$47,MATCH(LARGE($CB$43:$CB$47,ROW(A3)),$CB$43:$CB$47,0),1)</f>
        <v>5</v>
      </c>
      <c r="BT56" s="43"/>
      <c r="BU56" s="43"/>
      <c r="BV56" s="43"/>
      <c r="BW56" s="43"/>
      <c r="BX56" s="42">
        <f>INDEX($BX$43:$BX$47,MATCH(LARGE($CB$43:$CB$47,ROW(A3)),$CB$43:$CB$47,0),1)</f>
        <v>14</v>
      </c>
      <c r="BY56" s="43"/>
      <c r="BZ56" s="43"/>
      <c r="CA56" s="43"/>
      <c r="CB56" s="43"/>
      <c r="CC56" s="43"/>
      <c r="CD56" s="44"/>
      <c r="CE56" s="65"/>
      <c r="CF56" s="38"/>
      <c r="CG56" s="38"/>
      <c r="CH56" s="38"/>
      <c r="CI56" s="38"/>
      <c r="CJ56" s="134"/>
    </row>
    <row r="57" spans="1:88" ht="11.25" customHeight="1" x14ac:dyDescent="0.3">
      <c r="A57" s="14"/>
      <c r="B57" s="61"/>
      <c r="C57" s="42">
        <f>INDEX($C$43:$C$47,MATCH(LARGE($CB$43:$CB$47,ROW(A4)),$CB$43:$CB$47,0),1)</f>
        <v>4</v>
      </c>
      <c r="D57" s="43"/>
      <c r="E57" s="43"/>
      <c r="F57" s="43"/>
      <c r="G57" s="43"/>
      <c r="H57" s="125" t="str">
        <f>" " &amp; INDEX($H$43:$H$47,MATCH(LARGE($CB$43:$CB$47,ROW(A4)),$CB$43:$CB$47,0),1)</f>
        <v xml:space="preserve">  Patrick</v>
      </c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7"/>
      <c r="T57" s="42">
        <f>INDEX($T$43:$T$47,MATCH(LARGE($CB$43:$CB$47,ROW(A4)),$CB$43:$CB$47,0),1)</f>
        <v>8</v>
      </c>
      <c r="U57" s="43"/>
      <c r="V57" s="43"/>
      <c r="W57" s="43"/>
      <c r="X57" s="43"/>
      <c r="Y57" s="44"/>
      <c r="Z57" s="59">
        <f>INDEX($Z$43:$Z$47,MATCH(LARGE($CB$43:$CB$47,ROW(A4)),$CB$43:$CB$47,0),1)</f>
        <v>2</v>
      </c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5">
        <f>INDEX($AK$43:$AK$47,MATCH(LARGE($CB$43:$CB$47,ROW(A4)),$CB$43:$CB$47,0),1)</f>
        <v>1</v>
      </c>
      <c r="AL57" s="43"/>
      <c r="AM57" s="43"/>
      <c r="AN57" s="43"/>
      <c r="AO57" s="43"/>
      <c r="AP57" s="43"/>
      <c r="AQ57" s="43"/>
      <c r="AR57" s="43"/>
      <c r="AS57" s="43"/>
      <c r="AT57" s="43"/>
      <c r="AU57" s="45"/>
      <c r="AV57" s="55">
        <f>INDEX($AV$43:$AV$47,MATCH(LARGE($CB$43:$CB$47,ROW(A4)),$CB$43:$CB$47,0),1)</f>
        <v>5</v>
      </c>
      <c r="AW57" s="43"/>
      <c r="AX57" s="43"/>
      <c r="AY57" s="43"/>
      <c r="AZ57" s="43"/>
      <c r="BA57" s="43"/>
      <c r="BB57" s="43"/>
      <c r="BC57" s="43"/>
      <c r="BD57" s="43"/>
      <c r="BE57" s="43"/>
      <c r="BF57" s="45"/>
      <c r="BG57" s="42">
        <f>INDEX($BG$43:$BG$47,MATCH(LARGE($CB$43:$CB$47,ROW(A4)),$CB$43:$CB$47,0),1)</f>
        <v>10</v>
      </c>
      <c r="BH57" s="43"/>
      <c r="BI57" s="43"/>
      <c r="BJ57" s="43"/>
      <c r="BK57" s="43"/>
      <c r="BL57" s="43" t="s">
        <v>2</v>
      </c>
      <c r="BM57" s="43"/>
      <c r="BN57" s="43">
        <f>INDEX($BN$43:$BN$47,MATCH(LARGE($CB$43:$CB$47,ROW(A4)),$CB$43:$CB$47,0),1)</f>
        <v>17</v>
      </c>
      <c r="BO57" s="43"/>
      <c r="BP57" s="43"/>
      <c r="BQ57" s="43"/>
      <c r="BR57" s="45"/>
      <c r="BS57" s="55">
        <f>INDEX($BS$43:$BS$47,MATCH(LARGE($CB$43:$CB$47,ROW(A4)),$CB$43:$CB$47,0),1)</f>
        <v>-7</v>
      </c>
      <c r="BT57" s="43"/>
      <c r="BU57" s="43"/>
      <c r="BV57" s="43"/>
      <c r="BW57" s="43"/>
      <c r="BX57" s="42">
        <f>INDEX($BX$43:$BX$47,MATCH(LARGE($CB$43:$CB$47,ROW(A4)),$CB$43:$CB$47,0),1)</f>
        <v>7</v>
      </c>
      <c r="BY57" s="43"/>
      <c r="BZ57" s="43"/>
      <c r="CA57" s="43"/>
      <c r="CB57" s="43"/>
      <c r="CC57" s="43"/>
      <c r="CD57" s="44"/>
      <c r="CE57" s="65"/>
      <c r="CF57" s="38"/>
      <c r="CG57" s="38"/>
      <c r="CH57" s="38"/>
      <c r="CI57" s="38"/>
      <c r="CJ57" s="134"/>
    </row>
    <row r="58" spans="1:88" ht="11.25" customHeight="1" x14ac:dyDescent="0.3">
      <c r="A58" s="14"/>
      <c r="B58" s="61"/>
      <c r="C58" s="42">
        <f>INDEX($C$43:$C$47,MATCH(LARGE($CB$43:$CB$47,ROW(A5)),$CB$43:$CB$47,0),1)</f>
        <v>5</v>
      </c>
      <c r="D58" s="43"/>
      <c r="E58" s="43"/>
      <c r="F58" s="43"/>
      <c r="G58" s="43"/>
      <c r="H58" s="125" t="str">
        <f>" " &amp; INDEX($H$43:$H$47,MATCH(LARGE($CB$43:$CB$47,ROW(A5)),$CB$43:$CB$47,0),1)</f>
        <v xml:space="preserve">  Schmiddi</v>
      </c>
      <c r="I58" s="126"/>
      <c r="J58" s="126"/>
      <c r="K58" s="126"/>
      <c r="L58" s="126"/>
      <c r="M58" s="126"/>
      <c r="N58" s="126"/>
      <c r="O58" s="126"/>
      <c r="P58" s="126"/>
      <c r="Q58" s="126"/>
      <c r="R58" s="126"/>
      <c r="S58" s="127"/>
      <c r="T58" s="42">
        <f>INDEX($T$43:$T$47,MATCH(LARGE($CB$43:$CB$47,ROW(A5)),$CB$43:$CB$47,0),1)</f>
        <v>8</v>
      </c>
      <c r="U58" s="43"/>
      <c r="V58" s="43"/>
      <c r="W58" s="43"/>
      <c r="X58" s="43"/>
      <c r="Y58" s="44"/>
      <c r="Z58" s="42">
        <f>INDEX($Z$43:$Z$47,MATCH(LARGE($CB$43:$CB$47,ROW(A5)),$CB$43:$CB$47,0),1)</f>
        <v>1</v>
      </c>
      <c r="AA58" s="43"/>
      <c r="AB58" s="43"/>
      <c r="AC58" s="43"/>
      <c r="AD58" s="43"/>
      <c r="AE58" s="43"/>
      <c r="AF58" s="43"/>
      <c r="AG58" s="43"/>
      <c r="AH58" s="43"/>
      <c r="AI58" s="43"/>
      <c r="AJ58" s="45"/>
      <c r="AK58" s="55">
        <f>INDEX($AK$43:$AK$47,MATCH(LARGE($CB$43:$CB$47,ROW(A5)),$CB$43:$CB$47,0),1)</f>
        <v>0</v>
      </c>
      <c r="AL58" s="43"/>
      <c r="AM58" s="43"/>
      <c r="AN58" s="43"/>
      <c r="AO58" s="43"/>
      <c r="AP58" s="43"/>
      <c r="AQ58" s="43"/>
      <c r="AR58" s="43"/>
      <c r="AS58" s="43"/>
      <c r="AT58" s="43"/>
      <c r="AU58" s="45"/>
      <c r="AV58" s="55">
        <f>INDEX($AV$43:$AV$47,MATCH(LARGE($CB$43:$CB$47,ROW(A5)),$CB$43:$CB$47,0),1)</f>
        <v>7</v>
      </c>
      <c r="AW58" s="43"/>
      <c r="AX58" s="43"/>
      <c r="AY58" s="43"/>
      <c r="AZ58" s="43"/>
      <c r="BA58" s="43"/>
      <c r="BB58" s="43"/>
      <c r="BC58" s="43"/>
      <c r="BD58" s="43"/>
      <c r="BE58" s="43"/>
      <c r="BF58" s="45"/>
      <c r="BG58" s="42">
        <f>INDEX($BG$43:$BG$47,MATCH(LARGE($CB$43:$CB$47,ROW(A5)),$CB$43:$CB$47,0),1)</f>
        <v>9</v>
      </c>
      <c r="BH58" s="43"/>
      <c r="BI58" s="43"/>
      <c r="BJ58" s="43"/>
      <c r="BK58" s="43"/>
      <c r="BL58" s="43" t="s">
        <v>2</v>
      </c>
      <c r="BM58" s="43"/>
      <c r="BN58" s="43">
        <f>INDEX($BN$43:$BN$47,MATCH(LARGE($CB$43:$CB$47,ROW(A5)),$CB$43:$CB$47,0),1)</f>
        <v>24</v>
      </c>
      <c r="BO58" s="43"/>
      <c r="BP58" s="43"/>
      <c r="BQ58" s="43"/>
      <c r="BR58" s="45"/>
      <c r="BS58" s="55">
        <f>INDEX($BS$43:$BS$47,MATCH(LARGE($CB$43:$CB$47,ROW(A5)),$CB$43:$CB$47,0),1)</f>
        <v>-15</v>
      </c>
      <c r="BT58" s="43"/>
      <c r="BU58" s="43"/>
      <c r="BV58" s="43"/>
      <c r="BW58" s="43"/>
      <c r="BX58" s="42">
        <f>INDEX($BX$43:$BX$47,MATCH(LARGE($CB$43:$CB$47,ROW(A5)),$CB$43:$CB$47,0),1)</f>
        <v>3</v>
      </c>
      <c r="BY58" s="43"/>
      <c r="BZ58" s="43"/>
      <c r="CA58" s="43"/>
      <c r="CB58" s="43"/>
      <c r="CC58" s="43"/>
      <c r="CD58" s="44"/>
      <c r="CE58" s="65"/>
      <c r="CF58" s="38"/>
      <c r="CG58" s="38"/>
      <c r="CH58" s="38"/>
      <c r="CI58" s="38"/>
      <c r="CJ58" s="134"/>
    </row>
    <row r="59" spans="1:88" ht="7.5" customHeight="1" x14ac:dyDescent="0.3">
      <c r="A59" s="14"/>
      <c r="B59" s="47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48"/>
      <c r="BN59" s="48"/>
      <c r="BO59" s="48"/>
      <c r="BP59" s="48"/>
      <c r="BQ59" s="48"/>
      <c r="BR59" s="48"/>
      <c r="BS59" s="48"/>
      <c r="BT59" s="48"/>
      <c r="BU59" s="48"/>
      <c r="BV59" s="48"/>
      <c r="BW59" s="48"/>
      <c r="BX59" s="48"/>
      <c r="BY59" s="48"/>
      <c r="BZ59" s="48"/>
      <c r="CA59" s="48"/>
      <c r="CB59" s="48"/>
      <c r="CC59" s="48"/>
      <c r="CD59" s="48"/>
      <c r="CE59" s="49"/>
      <c r="CF59" s="38"/>
      <c r="CG59" s="38"/>
      <c r="CH59" s="38"/>
      <c r="CI59" s="38"/>
      <c r="CJ59" s="134"/>
    </row>
    <row r="60" spans="1:88" ht="7.5" customHeight="1" x14ac:dyDescent="0.3">
      <c r="A60" s="122"/>
      <c r="B60" s="123"/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3"/>
      <c r="Z60" s="123"/>
      <c r="AA60" s="123"/>
      <c r="AB60" s="123"/>
      <c r="AC60" s="123"/>
      <c r="AD60" s="123"/>
      <c r="AE60" s="123"/>
      <c r="AF60" s="123"/>
      <c r="AG60" s="123"/>
      <c r="AH60" s="123"/>
      <c r="AI60" s="123"/>
      <c r="AJ60" s="123"/>
      <c r="AK60" s="123"/>
      <c r="AL60" s="123"/>
      <c r="AM60" s="123"/>
      <c r="AN60" s="123"/>
      <c r="AO60" s="123"/>
      <c r="AP60" s="123"/>
      <c r="AQ60" s="123"/>
      <c r="AR60" s="123"/>
      <c r="AS60" s="123"/>
      <c r="AT60" s="123"/>
      <c r="AU60" s="123"/>
      <c r="AV60" s="123"/>
      <c r="AW60" s="123"/>
      <c r="AX60" s="123"/>
      <c r="AY60" s="123"/>
      <c r="AZ60" s="123"/>
      <c r="BA60" s="123"/>
      <c r="BB60" s="123"/>
      <c r="BC60" s="123"/>
      <c r="BD60" s="123"/>
      <c r="BE60" s="123"/>
      <c r="BF60" s="123"/>
      <c r="BG60" s="123"/>
      <c r="BH60" s="123"/>
      <c r="BI60" s="123"/>
      <c r="BJ60" s="123"/>
      <c r="BK60" s="123"/>
      <c r="BL60" s="123"/>
      <c r="BM60" s="123"/>
      <c r="BN60" s="123"/>
      <c r="BO60" s="123"/>
      <c r="BP60" s="123"/>
      <c r="BQ60" s="123"/>
      <c r="BR60" s="123"/>
      <c r="BS60" s="123"/>
      <c r="BT60" s="123"/>
      <c r="BU60" s="123"/>
      <c r="BV60" s="123"/>
      <c r="BW60" s="123"/>
      <c r="BX60" s="123"/>
      <c r="BY60" s="123"/>
      <c r="BZ60" s="123"/>
      <c r="CA60" s="123"/>
      <c r="CB60" s="123"/>
      <c r="CC60" s="123"/>
      <c r="CD60" s="123"/>
      <c r="CE60" s="123"/>
      <c r="CF60" s="123"/>
      <c r="CG60" s="123"/>
      <c r="CH60" s="123"/>
      <c r="CI60" s="123"/>
      <c r="CJ60" s="124"/>
    </row>
    <row r="61" spans="1:88" x14ac:dyDescent="0.3">
      <c r="G61" s="1"/>
    </row>
    <row r="62" spans="1:88" x14ac:dyDescent="0.3">
      <c r="G62" s="1"/>
    </row>
    <row r="63" spans="1:88" x14ac:dyDescent="0.3">
      <c r="G63" s="1"/>
    </row>
    <row r="64" spans="1:88" x14ac:dyDescent="0.3">
      <c r="G64" s="1"/>
    </row>
    <row r="65" spans="7:7" x14ac:dyDescent="0.3">
      <c r="G65" s="1"/>
    </row>
    <row r="66" spans="7:7" x14ac:dyDescent="0.3">
      <c r="G66" s="1"/>
    </row>
    <row r="67" spans="7:7" x14ac:dyDescent="0.3">
      <c r="G67" s="1"/>
    </row>
    <row r="68" spans="7:7" x14ac:dyDescent="0.3">
      <c r="G68" s="1"/>
    </row>
    <row r="69" spans="7:7" x14ac:dyDescent="0.3">
      <c r="G69" s="1"/>
    </row>
    <row r="70" spans="7:7" x14ac:dyDescent="0.3">
      <c r="G70" s="1"/>
    </row>
    <row r="71" spans="7:7" x14ac:dyDescent="0.3">
      <c r="G71" s="1"/>
    </row>
    <row r="72" spans="7:7" x14ac:dyDescent="0.3">
      <c r="G72" s="1"/>
    </row>
    <row r="73" spans="7:7" x14ac:dyDescent="0.3">
      <c r="G73" s="1"/>
    </row>
    <row r="74" spans="7:7" x14ac:dyDescent="0.3">
      <c r="G74" s="1"/>
    </row>
    <row r="75" spans="7:7" x14ac:dyDescent="0.3">
      <c r="G75" s="1"/>
    </row>
    <row r="76" spans="7:7" x14ac:dyDescent="0.3">
      <c r="G76" s="1"/>
    </row>
    <row r="77" spans="7:7" x14ac:dyDescent="0.3">
      <c r="G77" s="1"/>
    </row>
    <row r="78" spans="7:7" x14ac:dyDescent="0.3">
      <c r="G78" s="1"/>
    </row>
    <row r="79" spans="7:7" x14ac:dyDescent="0.3">
      <c r="G79" s="1"/>
    </row>
    <row r="80" spans="7:7" x14ac:dyDescent="0.3">
      <c r="G80" s="1"/>
    </row>
    <row r="81" spans="7:7" x14ac:dyDescent="0.3">
      <c r="G81" s="1"/>
    </row>
    <row r="82" spans="7:7" x14ac:dyDescent="0.3">
      <c r="G82" s="1"/>
    </row>
    <row r="83" spans="7:7" x14ac:dyDescent="0.3">
      <c r="G83" s="1"/>
    </row>
  </sheetData>
  <sheetProtection sheet="1" objects="1" scenarios="1" selectLockedCells="1"/>
  <mergeCells count="401">
    <mergeCell ref="B59:CE59"/>
    <mergeCell ref="A60:CJ60"/>
    <mergeCell ref="AV58:BF58"/>
    <mergeCell ref="BG58:BK58"/>
    <mergeCell ref="BL58:BM58"/>
    <mergeCell ref="BN58:BR58"/>
    <mergeCell ref="BS58:BW58"/>
    <mergeCell ref="BX58:CD58"/>
    <mergeCell ref="BG57:BK57"/>
    <mergeCell ref="BL57:BM57"/>
    <mergeCell ref="BN57:BR57"/>
    <mergeCell ref="BS57:BW57"/>
    <mergeCell ref="BX57:CD57"/>
    <mergeCell ref="C58:G58"/>
    <mergeCell ref="H58:S58"/>
    <mergeCell ref="T58:Y58"/>
    <mergeCell ref="Z58:AJ58"/>
    <mergeCell ref="AK58:AU58"/>
    <mergeCell ref="C57:G57"/>
    <mergeCell ref="H57:S57"/>
    <mergeCell ref="T57:Y57"/>
    <mergeCell ref="Z57:AJ57"/>
    <mergeCell ref="AK57:AU57"/>
    <mergeCell ref="AV57:BF57"/>
    <mergeCell ref="AK56:AU56"/>
    <mergeCell ref="BL54:BM54"/>
    <mergeCell ref="BN54:BR54"/>
    <mergeCell ref="BS54:BW54"/>
    <mergeCell ref="BX54:CD54"/>
    <mergeCell ref="C55:G55"/>
    <mergeCell ref="H55:S55"/>
    <mergeCell ref="T55:Y55"/>
    <mergeCell ref="Z55:AJ55"/>
    <mergeCell ref="AK55:AU55"/>
    <mergeCell ref="AV55:BF55"/>
    <mergeCell ref="AV56:BF56"/>
    <mergeCell ref="BG56:BK56"/>
    <mergeCell ref="BL56:BM56"/>
    <mergeCell ref="BN56:BR56"/>
    <mergeCell ref="BS56:BW56"/>
    <mergeCell ref="BX56:CD56"/>
    <mergeCell ref="BG55:BK55"/>
    <mergeCell ref="BL55:BM55"/>
    <mergeCell ref="BN55:BR55"/>
    <mergeCell ref="BS55:BW55"/>
    <mergeCell ref="BX55:CD55"/>
    <mergeCell ref="B51:B58"/>
    <mergeCell ref="C51:CD51"/>
    <mergeCell ref="CE51:CE58"/>
    <mergeCell ref="C52:CD52"/>
    <mergeCell ref="C53:G53"/>
    <mergeCell ref="H53:S53"/>
    <mergeCell ref="T53:Y53"/>
    <mergeCell ref="Z53:AJ53"/>
    <mergeCell ref="AK53:AU53"/>
    <mergeCell ref="AV53:BF53"/>
    <mergeCell ref="BG53:BR53"/>
    <mergeCell ref="BS53:BW53"/>
    <mergeCell ref="BX53:CD53"/>
    <mergeCell ref="C54:G54"/>
    <mergeCell ref="H54:S54"/>
    <mergeCell ref="T54:Y54"/>
    <mergeCell ref="Z54:AJ54"/>
    <mergeCell ref="AK54:AU54"/>
    <mergeCell ref="AV54:BF54"/>
    <mergeCell ref="BG54:BK54"/>
    <mergeCell ref="C56:G56"/>
    <mergeCell ref="H56:S56"/>
    <mergeCell ref="T56:Y56"/>
    <mergeCell ref="Z56:AJ56"/>
    <mergeCell ref="B49:CE49"/>
    <mergeCell ref="B50:CE50"/>
    <mergeCell ref="CB46:CD46"/>
    <mergeCell ref="C47:G47"/>
    <mergeCell ref="H47:S47"/>
    <mergeCell ref="T47:Y47"/>
    <mergeCell ref="Z47:AJ47"/>
    <mergeCell ref="AK47:AU47"/>
    <mergeCell ref="AV47:BF47"/>
    <mergeCell ref="BG47:BK47"/>
    <mergeCell ref="BL47:BM47"/>
    <mergeCell ref="BN47:BR47"/>
    <mergeCell ref="AV46:BF46"/>
    <mergeCell ref="BG46:BK46"/>
    <mergeCell ref="BL46:BM46"/>
    <mergeCell ref="BN46:BR46"/>
    <mergeCell ref="BS46:BW46"/>
    <mergeCell ref="BX46:CA46"/>
    <mergeCell ref="C46:G46"/>
    <mergeCell ref="H46:S46"/>
    <mergeCell ref="T46:Y46"/>
    <mergeCell ref="Z46:AJ46"/>
    <mergeCell ref="AK46:AU46"/>
    <mergeCell ref="BS47:BW47"/>
    <mergeCell ref="BX47:CA47"/>
    <mergeCell ref="CB47:CD47"/>
    <mergeCell ref="B48:CE48"/>
    <mergeCell ref="BS43:BW43"/>
    <mergeCell ref="BX43:CA43"/>
    <mergeCell ref="BS44:BW44"/>
    <mergeCell ref="BX44:CA44"/>
    <mergeCell ref="CB44:CD44"/>
    <mergeCell ref="C45:G45"/>
    <mergeCell ref="H45:S45"/>
    <mergeCell ref="T45:Y45"/>
    <mergeCell ref="Z45:AJ45"/>
    <mergeCell ref="AK45:AU45"/>
    <mergeCell ref="AV45:BF45"/>
    <mergeCell ref="BG45:BK45"/>
    <mergeCell ref="BL45:BM45"/>
    <mergeCell ref="BN45:BR45"/>
    <mergeCell ref="BS45:BW45"/>
    <mergeCell ref="BX45:CA45"/>
    <mergeCell ref="CB45:CD45"/>
    <mergeCell ref="Z44:AJ44"/>
    <mergeCell ref="AK44:AU44"/>
    <mergeCell ref="AV44:BF44"/>
    <mergeCell ref="BG44:BK44"/>
    <mergeCell ref="BL44:BM44"/>
    <mergeCell ref="BN44:BR44"/>
    <mergeCell ref="AV43:BF43"/>
    <mergeCell ref="BG43:BK43"/>
    <mergeCell ref="BL43:BM43"/>
    <mergeCell ref="BN43:BR43"/>
    <mergeCell ref="B39:CE39"/>
    <mergeCell ref="B40:B47"/>
    <mergeCell ref="C40:CD40"/>
    <mergeCell ref="CE40:CE47"/>
    <mergeCell ref="C41:CD41"/>
    <mergeCell ref="C42:G42"/>
    <mergeCell ref="H42:S42"/>
    <mergeCell ref="T42:Y42"/>
    <mergeCell ref="Z42:AJ42"/>
    <mergeCell ref="AK42:AU42"/>
    <mergeCell ref="AV42:BF42"/>
    <mergeCell ref="BG42:BR42"/>
    <mergeCell ref="BS42:BW42"/>
    <mergeCell ref="BX42:CA42"/>
    <mergeCell ref="CB42:CD42"/>
    <mergeCell ref="C43:G43"/>
    <mergeCell ref="H43:S43"/>
    <mergeCell ref="T43:Y43"/>
    <mergeCell ref="Z43:AJ43"/>
    <mergeCell ref="AK43:AU43"/>
    <mergeCell ref="CB43:CD43"/>
    <mergeCell ref="C44:G44"/>
    <mergeCell ref="H44:S44"/>
    <mergeCell ref="T44:Y44"/>
    <mergeCell ref="BZ36:CD36"/>
    <mergeCell ref="B37:CE37"/>
    <mergeCell ref="B38:CE38"/>
    <mergeCell ref="BB35:BP35"/>
    <mergeCell ref="BR35:BV35"/>
    <mergeCell ref="BW35:BY35"/>
    <mergeCell ref="BZ35:CD35"/>
    <mergeCell ref="H36:K36"/>
    <mergeCell ref="M36:Q36"/>
    <mergeCell ref="S36:W36"/>
    <mergeCell ref="Y36:AH36"/>
    <mergeCell ref="AJ36:AX36"/>
    <mergeCell ref="AY36:BA36"/>
    <mergeCell ref="H35:K35"/>
    <mergeCell ref="M35:Q35"/>
    <mergeCell ref="S35:W35"/>
    <mergeCell ref="Y35:AH35"/>
    <mergeCell ref="AJ35:AX35"/>
    <mergeCell ref="AY35:BA35"/>
    <mergeCell ref="BB36:BP36"/>
    <mergeCell ref="BR36:BV36"/>
    <mergeCell ref="BW36:BY36"/>
    <mergeCell ref="BZ33:CD33"/>
    <mergeCell ref="H34:K34"/>
    <mergeCell ref="M34:Q34"/>
    <mergeCell ref="S34:W34"/>
    <mergeCell ref="Y34:AH34"/>
    <mergeCell ref="AJ34:AX34"/>
    <mergeCell ref="AY34:BA34"/>
    <mergeCell ref="BB34:BP34"/>
    <mergeCell ref="BR34:BV34"/>
    <mergeCell ref="BW34:BY34"/>
    <mergeCell ref="BZ34:CD34"/>
    <mergeCell ref="H33:K33"/>
    <mergeCell ref="M33:Q33"/>
    <mergeCell ref="S33:W33"/>
    <mergeCell ref="Y33:AH33"/>
    <mergeCell ref="AJ33:AX33"/>
    <mergeCell ref="AY33:BA33"/>
    <mergeCell ref="BB33:BP33"/>
    <mergeCell ref="BR33:BV33"/>
    <mergeCell ref="BW33:BY33"/>
    <mergeCell ref="BZ31:CD31"/>
    <mergeCell ref="H32:K32"/>
    <mergeCell ref="M32:Q32"/>
    <mergeCell ref="S32:W32"/>
    <mergeCell ref="Y32:AH32"/>
    <mergeCell ref="AJ32:AX32"/>
    <mergeCell ref="AY32:BA32"/>
    <mergeCell ref="BB32:BP32"/>
    <mergeCell ref="BR32:BV32"/>
    <mergeCell ref="BW32:BY32"/>
    <mergeCell ref="BZ32:CD32"/>
    <mergeCell ref="H31:K31"/>
    <mergeCell ref="M31:Q31"/>
    <mergeCell ref="S31:W31"/>
    <mergeCell ref="Y31:AH31"/>
    <mergeCell ref="AJ31:AX31"/>
    <mergeCell ref="AY31:BA31"/>
    <mergeCell ref="BB31:BP31"/>
    <mergeCell ref="BR31:BV31"/>
    <mergeCell ref="BW31:BY31"/>
    <mergeCell ref="BW29:BY29"/>
    <mergeCell ref="BZ29:CD29"/>
    <mergeCell ref="H30:K30"/>
    <mergeCell ref="M30:Q30"/>
    <mergeCell ref="S30:W30"/>
    <mergeCell ref="Y30:AH30"/>
    <mergeCell ref="AJ30:AX30"/>
    <mergeCell ref="AY30:BA30"/>
    <mergeCell ref="H29:K29"/>
    <mergeCell ref="M29:Q29"/>
    <mergeCell ref="S29:W29"/>
    <mergeCell ref="Y29:AH29"/>
    <mergeCell ref="AJ29:AX29"/>
    <mergeCell ref="AY29:BA29"/>
    <mergeCell ref="BB30:BP30"/>
    <mergeCell ref="BR30:BV30"/>
    <mergeCell ref="BW30:BY30"/>
    <mergeCell ref="BZ30:CD30"/>
    <mergeCell ref="S28:W28"/>
    <mergeCell ref="Y28:AH28"/>
    <mergeCell ref="AJ28:AX28"/>
    <mergeCell ref="AY28:BA28"/>
    <mergeCell ref="AY27:BA27"/>
    <mergeCell ref="BB27:BP27"/>
    <mergeCell ref="BQ27:BQ36"/>
    <mergeCell ref="BB29:BP29"/>
    <mergeCell ref="BR29:BV29"/>
    <mergeCell ref="BZ25:CD25"/>
    <mergeCell ref="C26:CD26"/>
    <mergeCell ref="C27:F36"/>
    <mergeCell ref="G27:G36"/>
    <mergeCell ref="H27:K27"/>
    <mergeCell ref="L27:L36"/>
    <mergeCell ref="M27:Q27"/>
    <mergeCell ref="C16:F25"/>
    <mergeCell ref="G16:G25"/>
    <mergeCell ref="BR27:BV27"/>
    <mergeCell ref="BW27:BY27"/>
    <mergeCell ref="BZ27:CD27"/>
    <mergeCell ref="BB28:BP28"/>
    <mergeCell ref="BR28:BV28"/>
    <mergeCell ref="BW28:BY28"/>
    <mergeCell ref="BZ28:CD28"/>
    <mergeCell ref="R27:R36"/>
    <mergeCell ref="S27:W27"/>
    <mergeCell ref="X27:X36"/>
    <mergeCell ref="Y27:AH27"/>
    <mergeCell ref="AI27:AI36"/>
    <mergeCell ref="AJ27:AX27"/>
    <mergeCell ref="H28:K28"/>
    <mergeCell ref="M28:Q28"/>
    <mergeCell ref="H25:K25"/>
    <mergeCell ref="M25:Q25"/>
    <mergeCell ref="S25:W25"/>
    <mergeCell ref="Y25:AH25"/>
    <mergeCell ref="AJ25:AX25"/>
    <mergeCell ref="AY25:BA25"/>
    <mergeCell ref="BB25:BP25"/>
    <mergeCell ref="BR25:BV25"/>
    <mergeCell ref="BW25:BY25"/>
    <mergeCell ref="Y23:AH23"/>
    <mergeCell ref="AJ23:AX23"/>
    <mergeCell ref="AY23:BA23"/>
    <mergeCell ref="BB23:BP23"/>
    <mergeCell ref="BR23:BV23"/>
    <mergeCell ref="BW23:BY23"/>
    <mergeCell ref="BZ23:CD23"/>
    <mergeCell ref="H24:K24"/>
    <mergeCell ref="M24:Q24"/>
    <mergeCell ref="S24:W24"/>
    <mergeCell ref="Y24:AH24"/>
    <mergeCell ref="AJ24:AX24"/>
    <mergeCell ref="AY24:BA24"/>
    <mergeCell ref="BB24:BP24"/>
    <mergeCell ref="BR24:BV24"/>
    <mergeCell ref="BW24:BY24"/>
    <mergeCell ref="BZ24:CD24"/>
    <mergeCell ref="BB21:BP21"/>
    <mergeCell ref="BR21:BV21"/>
    <mergeCell ref="BW21:BY21"/>
    <mergeCell ref="BZ21:CD21"/>
    <mergeCell ref="H22:K22"/>
    <mergeCell ref="M22:Q22"/>
    <mergeCell ref="S22:W22"/>
    <mergeCell ref="Y22:AH22"/>
    <mergeCell ref="AJ22:AX22"/>
    <mergeCell ref="AY22:BA22"/>
    <mergeCell ref="BB22:BP22"/>
    <mergeCell ref="BR22:BV22"/>
    <mergeCell ref="BW22:BY22"/>
    <mergeCell ref="BZ22:CD22"/>
    <mergeCell ref="BB19:BP19"/>
    <mergeCell ref="BR19:BV19"/>
    <mergeCell ref="BW19:BY19"/>
    <mergeCell ref="BZ19:CD19"/>
    <mergeCell ref="H20:K20"/>
    <mergeCell ref="M20:Q20"/>
    <mergeCell ref="S20:W20"/>
    <mergeCell ref="Y20:AH20"/>
    <mergeCell ref="AJ20:AX20"/>
    <mergeCell ref="AY20:BA20"/>
    <mergeCell ref="BB20:BP20"/>
    <mergeCell ref="BR20:BV20"/>
    <mergeCell ref="BW20:BY20"/>
    <mergeCell ref="BZ20:CD20"/>
    <mergeCell ref="BB17:BP17"/>
    <mergeCell ref="BR17:BV17"/>
    <mergeCell ref="BW17:BY17"/>
    <mergeCell ref="BZ17:CD17"/>
    <mergeCell ref="H18:K18"/>
    <mergeCell ref="M18:Q18"/>
    <mergeCell ref="S18:W18"/>
    <mergeCell ref="Y18:AH18"/>
    <mergeCell ref="AJ18:AX18"/>
    <mergeCell ref="AY18:BA18"/>
    <mergeCell ref="BB18:BP18"/>
    <mergeCell ref="BR18:BV18"/>
    <mergeCell ref="BW18:BY18"/>
    <mergeCell ref="BZ18:CD18"/>
    <mergeCell ref="Y16:AH16"/>
    <mergeCell ref="AI16:AI25"/>
    <mergeCell ref="AJ16:AX16"/>
    <mergeCell ref="AY16:BA16"/>
    <mergeCell ref="AY17:BA17"/>
    <mergeCell ref="H16:K16"/>
    <mergeCell ref="L16:L25"/>
    <mergeCell ref="M16:Q16"/>
    <mergeCell ref="R16:R25"/>
    <mergeCell ref="H19:K19"/>
    <mergeCell ref="M19:Q19"/>
    <mergeCell ref="S19:W19"/>
    <mergeCell ref="Y19:AH19"/>
    <mergeCell ref="AJ19:AX19"/>
    <mergeCell ref="AY19:BA19"/>
    <mergeCell ref="H21:K21"/>
    <mergeCell ref="M21:Q21"/>
    <mergeCell ref="S21:W21"/>
    <mergeCell ref="Y21:AH21"/>
    <mergeCell ref="AJ21:AX21"/>
    <mergeCell ref="AY21:BA21"/>
    <mergeCell ref="H23:K23"/>
    <mergeCell ref="M23:Q23"/>
    <mergeCell ref="S23:W23"/>
    <mergeCell ref="BR14:CD14"/>
    <mergeCell ref="C15:CD15"/>
    <mergeCell ref="BQ8:CD8"/>
    <mergeCell ref="B9:CE9"/>
    <mergeCell ref="B10:CE10"/>
    <mergeCell ref="B11:CE11"/>
    <mergeCell ref="B12:B36"/>
    <mergeCell ref="C12:CD12"/>
    <mergeCell ref="CE12:CE36"/>
    <mergeCell ref="C13:CD13"/>
    <mergeCell ref="C14:F14"/>
    <mergeCell ref="H14:K14"/>
    <mergeCell ref="BB16:BP16"/>
    <mergeCell ref="BQ16:BQ25"/>
    <mergeCell ref="BR16:BV16"/>
    <mergeCell ref="BW16:BY16"/>
    <mergeCell ref="BZ16:CD16"/>
    <mergeCell ref="H17:K17"/>
    <mergeCell ref="M17:Q17"/>
    <mergeCell ref="S17:W17"/>
    <mergeCell ref="Y17:AH17"/>
    <mergeCell ref="AJ17:AX17"/>
    <mergeCell ref="S16:W16"/>
    <mergeCell ref="X16:X25"/>
    <mergeCell ref="A1:CJ1"/>
    <mergeCell ref="B2:CE2"/>
    <mergeCell ref="CJ2:CJ59"/>
    <mergeCell ref="B3:CE3"/>
    <mergeCell ref="B4:CE4"/>
    <mergeCell ref="B5:B8"/>
    <mergeCell ref="C5:CD5"/>
    <mergeCell ref="CE5:CE8"/>
    <mergeCell ref="C6:CD6"/>
    <mergeCell ref="C7:L7"/>
    <mergeCell ref="M7:Z7"/>
    <mergeCell ref="AA7:AN7"/>
    <mergeCell ref="AO7:BB7"/>
    <mergeCell ref="BC7:BP7"/>
    <mergeCell ref="BQ7:CD7"/>
    <mergeCell ref="C8:L8"/>
    <mergeCell ref="M8:Z8"/>
    <mergeCell ref="AA8:AN8"/>
    <mergeCell ref="AO8:BB8"/>
    <mergeCell ref="BC8:BP8"/>
    <mergeCell ref="M14:Q14"/>
    <mergeCell ref="S14:W14"/>
    <mergeCell ref="Y14:AH14"/>
    <mergeCell ref="AJ14:BP14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portrait" horizontalDpi="300" verticalDpi="300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J50"/>
  <sheetViews>
    <sheetView showGridLines="0" showRowColHeaders="0" workbookViewId="0">
      <selection activeCell="B2" sqref="B2:CE2"/>
    </sheetView>
  </sheetViews>
  <sheetFormatPr baseColWidth="10" defaultColWidth="1.44140625" defaultRowHeight="10.199999999999999" x14ac:dyDescent="0.3"/>
  <cols>
    <col min="1" max="83" width="1.44140625" style="4"/>
    <col min="84" max="87" width="1.44140625" style="4" hidden="1" customWidth="1"/>
    <col min="88" max="16384" width="1.44140625" style="4"/>
  </cols>
  <sheetData>
    <row r="1" spans="1:88" ht="7.5" customHeight="1" x14ac:dyDescent="0.3">
      <c r="A1" s="59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  <c r="BT1" s="58"/>
      <c r="BU1" s="58"/>
      <c r="BV1" s="58"/>
      <c r="BW1" s="58"/>
      <c r="BX1" s="58"/>
      <c r="BY1" s="58"/>
      <c r="BZ1" s="58"/>
      <c r="CA1" s="58"/>
      <c r="CB1" s="58"/>
      <c r="CC1" s="58"/>
      <c r="CD1" s="58"/>
      <c r="CE1" s="58"/>
      <c r="CF1" s="58"/>
      <c r="CG1" s="58"/>
      <c r="CH1" s="58"/>
      <c r="CI1" s="58"/>
      <c r="CJ1" s="60"/>
    </row>
    <row r="2" spans="1:88" s="16" customFormat="1" ht="26.25" customHeight="1" x14ac:dyDescent="0.3">
      <c r="A2" s="25"/>
      <c r="B2" s="114" t="s">
        <v>82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114"/>
      <c r="BN2" s="114"/>
      <c r="BO2" s="114"/>
      <c r="BP2" s="114"/>
      <c r="BQ2" s="114"/>
      <c r="BR2" s="114"/>
      <c r="BS2" s="114"/>
      <c r="BT2" s="114"/>
      <c r="BU2" s="114"/>
      <c r="BV2" s="114"/>
      <c r="BW2" s="114"/>
      <c r="BX2" s="114"/>
      <c r="BY2" s="114"/>
      <c r="BZ2" s="114"/>
      <c r="CA2" s="114"/>
      <c r="CB2" s="114"/>
      <c r="CC2" s="114"/>
      <c r="CD2" s="114"/>
      <c r="CE2" s="114"/>
      <c r="CF2" s="27"/>
      <c r="CG2" s="27"/>
      <c r="CH2" s="27"/>
      <c r="CI2" s="27"/>
      <c r="CJ2" s="65"/>
    </row>
    <row r="3" spans="1:88" x14ac:dyDescent="0.3">
      <c r="A3" s="25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8"/>
      <c r="CJ3" s="65"/>
    </row>
    <row r="4" spans="1:88" ht="7.5" customHeight="1" x14ac:dyDescent="0.3">
      <c r="A4" s="25"/>
      <c r="B4" s="59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60"/>
      <c r="CJ4" s="65"/>
    </row>
    <row r="5" spans="1:88" s="2" customFormat="1" ht="15" customHeight="1" x14ac:dyDescent="0.3">
      <c r="A5" s="25"/>
      <c r="B5" s="61"/>
      <c r="C5" s="62" t="s">
        <v>0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64"/>
      <c r="CE5" s="65"/>
      <c r="CF5" s="17"/>
      <c r="CG5" s="17"/>
      <c r="CH5" s="17"/>
      <c r="CI5" s="17"/>
      <c r="CJ5" s="65"/>
    </row>
    <row r="6" spans="1:88" ht="7.5" customHeight="1" x14ac:dyDescent="0.3">
      <c r="A6" s="25"/>
      <c r="B6" s="61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65"/>
      <c r="CJ6" s="65"/>
    </row>
    <row r="7" spans="1:88" s="5" customFormat="1" ht="11.25" customHeight="1" x14ac:dyDescent="0.3">
      <c r="A7" s="25"/>
      <c r="B7" s="61"/>
      <c r="C7" s="118" t="str">
        <f>" Spieler"</f>
        <v xml:space="preserve"> Spieler</v>
      </c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20"/>
      <c r="O7" s="154" t="s">
        <v>23</v>
      </c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12" t="s">
        <v>24</v>
      </c>
      <c r="AG7" s="112"/>
      <c r="AH7" s="112"/>
      <c r="AI7" s="112"/>
      <c r="AJ7" s="112"/>
      <c r="AK7" s="112"/>
      <c r="AL7" s="112"/>
      <c r="AM7" s="112"/>
      <c r="AN7" s="112"/>
      <c r="AO7" s="112"/>
      <c r="AP7" s="112"/>
      <c r="AQ7" s="112"/>
      <c r="AR7" s="112"/>
      <c r="AS7" s="112"/>
      <c r="AT7" s="112"/>
      <c r="AU7" s="112"/>
      <c r="AV7" s="112"/>
      <c r="AW7" s="112" t="s">
        <v>25</v>
      </c>
      <c r="AX7" s="112"/>
      <c r="AY7" s="112"/>
      <c r="AZ7" s="112"/>
      <c r="BA7" s="112"/>
      <c r="BB7" s="112"/>
      <c r="BC7" s="112"/>
      <c r="BD7" s="112"/>
      <c r="BE7" s="112"/>
      <c r="BF7" s="112"/>
      <c r="BG7" s="112"/>
      <c r="BH7" s="112"/>
      <c r="BI7" s="112"/>
      <c r="BJ7" s="112"/>
      <c r="BK7" s="112"/>
      <c r="BL7" s="112"/>
      <c r="BM7" s="112"/>
      <c r="BN7" s="145" t="s">
        <v>26</v>
      </c>
      <c r="BO7" s="145"/>
      <c r="BP7" s="145"/>
      <c r="BQ7" s="145"/>
      <c r="BR7" s="145"/>
      <c r="BS7" s="145"/>
      <c r="BT7" s="145"/>
      <c r="BU7" s="145"/>
      <c r="BV7" s="145"/>
      <c r="BW7" s="145"/>
      <c r="BX7" s="145"/>
      <c r="BY7" s="145"/>
      <c r="BZ7" s="145"/>
      <c r="CA7" s="145"/>
      <c r="CB7" s="145"/>
      <c r="CC7" s="145"/>
      <c r="CD7" s="146"/>
      <c r="CE7" s="65"/>
      <c r="CJ7" s="65"/>
    </row>
    <row r="8" spans="1:88" ht="11.25" customHeight="1" x14ac:dyDescent="0.3">
      <c r="A8" s="25"/>
      <c r="B8" s="61"/>
      <c r="C8" s="103" t="str">
        <f>" Name"</f>
        <v xml:space="preserve"> Name</v>
      </c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5"/>
      <c r="O8" s="150" t="s">
        <v>31</v>
      </c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2" t="s">
        <v>34</v>
      </c>
      <c r="AG8" s="152"/>
      <c r="AH8" s="152"/>
      <c r="AI8" s="152"/>
      <c r="AJ8" s="152"/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 t="s">
        <v>29</v>
      </c>
      <c r="AX8" s="152"/>
      <c r="AY8" s="152"/>
      <c r="AZ8" s="152"/>
      <c r="BA8" s="152"/>
      <c r="BB8" s="152"/>
      <c r="BC8" s="152"/>
      <c r="BD8" s="152"/>
      <c r="BE8" s="152"/>
      <c r="BF8" s="152"/>
      <c r="BG8" s="152"/>
      <c r="BH8" s="152"/>
      <c r="BI8" s="152"/>
      <c r="BJ8" s="152"/>
      <c r="BK8" s="152"/>
      <c r="BL8" s="152"/>
      <c r="BM8" s="152"/>
      <c r="BN8" s="151" t="s">
        <v>30</v>
      </c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1"/>
      <c r="CA8" s="151"/>
      <c r="CB8" s="151"/>
      <c r="CC8" s="151"/>
      <c r="CD8" s="153"/>
      <c r="CE8" s="65"/>
      <c r="CJ8" s="65"/>
    </row>
    <row r="9" spans="1:88" ht="7.5" customHeight="1" x14ac:dyDescent="0.3">
      <c r="A9" s="25"/>
      <c r="B9" s="4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9"/>
      <c r="CJ9" s="65"/>
    </row>
    <row r="10" spans="1:88" x14ac:dyDescent="0.3">
      <c r="A10" s="25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58"/>
      <c r="CB10" s="58"/>
      <c r="CC10" s="58"/>
      <c r="CD10" s="58"/>
      <c r="CE10" s="58"/>
      <c r="CJ10" s="65"/>
    </row>
    <row r="11" spans="1:88" ht="7.5" customHeight="1" x14ac:dyDescent="0.3">
      <c r="A11" s="25"/>
      <c r="B11" s="59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60"/>
      <c r="CJ11" s="65"/>
    </row>
    <row r="12" spans="1:88" s="1" customFormat="1" ht="15" customHeight="1" x14ac:dyDescent="0.3">
      <c r="A12" s="25"/>
      <c r="B12" s="61"/>
      <c r="C12" s="62" t="s">
        <v>1</v>
      </c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63"/>
      <c r="BZ12" s="63"/>
      <c r="CA12" s="63"/>
      <c r="CB12" s="63"/>
      <c r="CC12" s="63"/>
      <c r="CD12" s="64"/>
      <c r="CE12" s="65"/>
      <c r="CF12" s="39"/>
      <c r="CG12" s="39"/>
      <c r="CH12" s="39"/>
      <c r="CI12" s="39"/>
      <c r="CJ12" s="65"/>
    </row>
    <row r="13" spans="1:88" s="1" customFormat="1" ht="7.5" customHeight="1" x14ac:dyDescent="0.3">
      <c r="A13" s="25"/>
      <c r="B13" s="61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65"/>
      <c r="CF13" s="39"/>
      <c r="CG13" s="39"/>
      <c r="CH13" s="39"/>
      <c r="CI13" s="39"/>
      <c r="CJ13" s="65"/>
    </row>
    <row r="14" spans="1:88" s="3" customFormat="1" ht="11.25" customHeight="1" x14ac:dyDescent="0.3">
      <c r="A14" s="25"/>
      <c r="B14" s="61"/>
      <c r="C14" s="100">
        <v>8.3333333333333332E-3</v>
      </c>
      <c r="D14" s="101"/>
      <c r="E14" s="101"/>
      <c r="F14" s="102"/>
      <c r="G14" s="6"/>
      <c r="H14" s="69" t="s">
        <v>6</v>
      </c>
      <c r="I14" s="74"/>
      <c r="J14" s="74"/>
      <c r="K14" s="72"/>
      <c r="L14" s="6"/>
      <c r="M14" s="69" t="s">
        <v>8</v>
      </c>
      <c r="N14" s="74"/>
      <c r="O14" s="74"/>
      <c r="P14" s="74"/>
      <c r="Q14" s="72"/>
      <c r="R14" s="6"/>
      <c r="S14" s="69" t="s">
        <v>9</v>
      </c>
      <c r="T14" s="74"/>
      <c r="U14" s="74"/>
      <c r="V14" s="74"/>
      <c r="W14" s="72"/>
      <c r="X14" s="6"/>
      <c r="Y14" s="69" t="s">
        <v>3</v>
      </c>
      <c r="Z14" s="74"/>
      <c r="AA14" s="74"/>
      <c r="AB14" s="74"/>
      <c r="AC14" s="74"/>
      <c r="AD14" s="74"/>
      <c r="AE14" s="74"/>
      <c r="AF14" s="74"/>
      <c r="AG14" s="74"/>
      <c r="AH14" s="72"/>
      <c r="AI14" s="6"/>
      <c r="AJ14" s="69" t="s">
        <v>4</v>
      </c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2"/>
      <c r="BQ14" s="6"/>
      <c r="BR14" s="69" t="s">
        <v>5</v>
      </c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2"/>
      <c r="CE14" s="65"/>
      <c r="CF14" s="18" t="s">
        <v>13</v>
      </c>
      <c r="CG14" s="18" t="s">
        <v>20</v>
      </c>
      <c r="CH14" s="18" t="s">
        <v>15</v>
      </c>
      <c r="CI14" s="18" t="s">
        <v>21</v>
      </c>
      <c r="CJ14" s="65"/>
    </row>
    <row r="15" spans="1:88" s="1" customFormat="1" ht="7.5" customHeight="1" x14ac:dyDescent="0.3">
      <c r="A15" s="25"/>
      <c r="B15" s="61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65"/>
      <c r="CF15" s="39"/>
      <c r="CG15" s="39"/>
      <c r="CH15" s="39"/>
      <c r="CI15" s="39"/>
      <c r="CJ15" s="65"/>
    </row>
    <row r="16" spans="1:88" s="1" customFormat="1" ht="11.25" customHeight="1" x14ac:dyDescent="0.3">
      <c r="A16" s="25"/>
      <c r="B16" s="61"/>
      <c r="C16" s="89" t="s">
        <v>7</v>
      </c>
      <c r="D16" s="90"/>
      <c r="E16" s="90"/>
      <c r="F16" s="91"/>
      <c r="G16" s="132"/>
      <c r="H16" s="82">
        <v>1</v>
      </c>
      <c r="I16" s="80"/>
      <c r="J16" s="80"/>
      <c r="K16" s="83"/>
      <c r="L16" s="131"/>
      <c r="M16" s="78" t="s">
        <v>83</v>
      </c>
      <c r="N16" s="79"/>
      <c r="O16" s="79"/>
      <c r="P16" s="79"/>
      <c r="Q16" s="81"/>
      <c r="R16" s="131"/>
      <c r="S16" s="99">
        <v>0.875</v>
      </c>
      <c r="T16" s="79"/>
      <c r="U16" s="79"/>
      <c r="V16" s="79"/>
      <c r="W16" s="81"/>
      <c r="X16" s="131"/>
      <c r="Y16" s="82" t="s">
        <v>77</v>
      </c>
      <c r="Z16" s="80"/>
      <c r="AA16" s="80"/>
      <c r="AB16" s="80"/>
      <c r="AC16" s="80"/>
      <c r="AD16" s="80"/>
      <c r="AE16" s="80"/>
      <c r="AF16" s="80"/>
      <c r="AG16" s="80"/>
      <c r="AH16" s="83"/>
      <c r="AI16" s="131"/>
      <c r="AJ16" s="129" t="str">
        <f>$O$8 &amp; " "</f>
        <v xml:space="preserve">Ratze </v>
      </c>
      <c r="AK16" s="129"/>
      <c r="AL16" s="129"/>
      <c r="AM16" s="129"/>
      <c r="AN16" s="129"/>
      <c r="AO16" s="129"/>
      <c r="AP16" s="129"/>
      <c r="AQ16" s="129"/>
      <c r="AR16" s="129"/>
      <c r="AS16" s="129"/>
      <c r="AT16" s="129"/>
      <c r="AU16" s="129"/>
      <c r="AV16" s="129"/>
      <c r="AW16" s="129"/>
      <c r="AX16" s="85"/>
      <c r="AY16" s="83" t="s">
        <v>2</v>
      </c>
      <c r="AZ16" s="130"/>
      <c r="BA16" s="82"/>
      <c r="BB16" s="77" t="str">
        <f>" " &amp; $AF$8</f>
        <v xml:space="preserve"> Markus</v>
      </c>
      <c r="BC16" s="128"/>
      <c r="BD16" s="128"/>
      <c r="BE16" s="128"/>
      <c r="BF16" s="128"/>
      <c r="BG16" s="128"/>
      <c r="BH16" s="128"/>
      <c r="BI16" s="128"/>
      <c r="BJ16" s="128"/>
      <c r="BK16" s="128"/>
      <c r="BL16" s="128"/>
      <c r="BM16" s="128"/>
      <c r="BN16" s="128"/>
      <c r="BO16" s="128"/>
      <c r="BP16" s="128"/>
      <c r="BQ16" s="131"/>
      <c r="BR16" s="78">
        <v>1</v>
      </c>
      <c r="BS16" s="79"/>
      <c r="BT16" s="79"/>
      <c r="BU16" s="79"/>
      <c r="BV16" s="79"/>
      <c r="BW16" s="80" t="s">
        <v>2</v>
      </c>
      <c r="BX16" s="80"/>
      <c r="BY16" s="80"/>
      <c r="BZ16" s="79">
        <v>1</v>
      </c>
      <c r="CA16" s="79"/>
      <c r="CB16" s="79"/>
      <c r="CC16" s="79"/>
      <c r="CD16" s="81"/>
      <c r="CE16" s="65"/>
      <c r="CF16" s="39">
        <f>IF(AND(ISNUMBER(BR16),ISNUMBER(BZ16)),1,0)</f>
        <v>1</v>
      </c>
      <c r="CG16" s="39">
        <f>IF(OR(ISBLANK(BR16),ISBLANK(BZ16)),0,IF(BR16&gt;BZ16,1,0))</f>
        <v>0</v>
      </c>
      <c r="CH16" s="39">
        <f>IF(OR(ISBLANK(BR16),ISBLANK(BZ16)),0,IF(BR16=BZ16,1,0))</f>
        <v>1</v>
      </c>
      <c r="CI16" s="39">
        <f>IF(OR(ISBLANK(BR16),ISBLANK(BZ16)),0,IF(BR16&lt;BZ16,1,0))</f>
        <v>0</v>
      </c>
      <c r="CJ16" s="65"/>
    </row>
    <row r="17" spans="1:88" s="1" customFormat="1" ht="11.25" customHeight="1" x14ac:dyDescent="0.3">
      <c r="A17" s="25"/>
      <c r="B17" s="61"/>
      <c r="C17" s="92"/>
      <c r="D17" s="93"/>
      <c r="E17" s="93"/>
      <c r="F17" s="94"/>
      <c r="G17" s="132"/>
      <c r="H17" s="82">
        <f>H16+1</f>
        <v>2</v>
      </c>
      <c r="I17" s="80"/>
      <c r="J17" s="80"/>
      <c r="K17" s="83"/>
      <c r="L17" s="131"/>
      <c r="M17" s="82" t="str">
        <f>$M$16</f>
        <v>4.7.</v>
      </c>
      <c r="N17" s="80"/>
      <c r="O17" s="80"/>
      <c r="P17" s="80"/>
      <c r="Q17" s="83"/>
      <c r="R17" s="131"/>
      <c r="S17" s="84">
        <f>S16+$C$14</f>
        <v>0.8833333333333333</v>
      </c>
      <c r="T17" s="80"/>
      <c r="U17" s="80"/>
      <c r="V17" s="80"/>
      <c r="W17" s="83"/>
      <c r="X17" s="131"/>
      <c r="Y17" s="82" t="s">
        <v>77</v>
      </c>
      <c r="Z17" s="80"/>
      <c r="AA17" s="80"/>
      <c r="AB17" s="80"/>
      <c r="AC17" s="80"/>
      <c r="AD17" s="80"/>
      <c r="AE17" s="80"/>
      <c r="AF17" s="80"/>
      <c r="AG17" s="80"/>
      <c r="AH17" s="83"/>
      <c r="AI17" s="131"/>
      <c r="AJ17" s="85" t="str">
        <f>$AW$8 &amp; " "</f>
        <v xml:space="preserve">Schmiddi </v>
      </c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3" t="s">
        <v>2</v>
      </c>
      <c r="AZ17" s="130"/>
      <c r="BA17" s="82"/>
      <c r="BB17" s="77" t="str">
        <f>" " &amp; $BN$8</f>
        <v xml:space="preserve"> Christoph</v>
      </c>
      <c r="BC17" s="128"/>
      <c r="BD17" s="128"/>
      <c r="BE17" s="128"/>
      <c r="BF17" s="128"/>
      <c r="BG17" s="128"/>
      <c r="BH17" s="128"/>
      <c r="BI17" s="128"/>
      <c r="BJ17" s="128"/>
      <c r="BK17" s="128"/>
      <c r="BL17" s="128"/>
      <c r="BM17" s="128"/>
      <c r="BN17" s="128"/>
      <c r="BO17" s="128"/>
      <c r="BP17" s="128"/>
      <c r="BQ17" s="131"/>
      <c r="BR17" s="78">
        <v>1</v>
      </c>
      <c r="BS17" s="79"/>
      <c r="BT17" s="79"/>
      <c r="BU17" s="79"/>
      <c r="BV17" s="79"/>
      <c r="BW17" s="80" t="s">
        <v>2</v>
      </c>
      <c r="BX17" s="80"/>
      <c r="BY17" s="80"/>
      <c r="BZ17" s="79">
        <v>3</v>
      </c>
      <c r="CA17" s="79"/>
      <c r="CB17" s="79"/>
      <c r="CC17" s="79"/>
      <c r="CD17" s="81"/>
      <c r="CE17" s="65"/>
      <c r="CF17" s="39">
        <f t="shared" ref="CF17:CF21" si="0">IF(AND(ISNUMBER(BR17),ISNUMBER(BZ17)),1,0)</f>
        <v>1</v>
      </c>
      <c r="CG17" s="39">
        <f t="shared" ref="CG17:CG21" si="1">IF(OR(ISBLANK(BR17),ISBLANK(BZ17)),0,IF(BR17&gt;BZ17,1,0))</f>
        <v>0</v>
      </c>
      <c r="CH17" s="39">
        <f t="shared" ref="CH17:CH21" si="2">IF(OR(ISBLANK(BR17),ISBLANK(BZ17)),0,IF(BR17=BZ17,1,0))</f>
        <v>0</v>
      </c>
      <c r="CI17" s="39">
        <f t="shared" ref="CI17:CI21" si="3">IF(OR(ISBLANK(BR17),ISBLANK(BZ17)),0,IF(BR17&lt;BZ17,1,0))</f>
        <v>1</v>
      </c>
      <c r="CJ17" s="65"/>
    </row>
    <row r="18" spans="1:88" s="1" customFormat="1" ht="11.25" customHeight="1" x14ac:dyDescent="0.3">
      <c r="A18" s="25"/>
      <c r="B18" s="61"/>
      <c r="C18" s="92"/>
      <c r="D18" s="93"/>
      <c r="E18" s="93"/>
      <c r="F18" s="94"/>
      <c r="G18" s="132"/>
      <c r="H18" s="82">
        <f>H17+1</f>
        <v>3</v>
      </c>
      <c r="I18" s="80"/>
      <c r="J18" s="80"/>
      <c r="K18" s="83"/>
      <c r="L18" s="131"/>
      <c r="M18" s="82" t="str">
        <f t="shared" ref="M18:M21" si="4">$M$16</f>
        <v>4.7.</v>
      </c>
      <c r="N18" s="80"/>
      <c r="O18" s="80"/>
      <c r="P18" s="80"/>
      <c r="Q18" s="83"/>
      <c r="R18" s="131"/>
      <c r="S18" s="84">
        <f>S17+$C$14</f>
        <v>0.89166666666666661</v>
      </c>
      <c r="T18" s="80"/>
      <c r="U18" s="80"/>
      <c r="V18" s="80"/>
      <c r="W18" s="83"/>
      <c r="X18" s="131"/>
      <c r="Y18" s="82" t="s">
        <v>77</v>
      </c>
      <c r="Z18" s="80"/>
      <c r="AA18" s="80"/>
      <c r="AB18" s="80"/>
      <c r="AC18" s="80"/>
      <c r="AD18" s="80"/>
      <c r="AE18" s="80"/>
      <c r="AF18" s="80"/>
      <c r="AG18" s="80"/>
      <c r="AH18" s="83"/>
      <c r="AI18" s="131"/>
      <c r="AJ18" s="129" t="str">
        <f>$O$8 &amp; " "</f>
        <v xml:space="preserve">Ratze </v>
      </c>
      <c r="AK18" s="129"/>
      <c r="AL18" s="129"/>
      <c r="AM18" s="129"/>
      <c r="AN18" s="129"/>
      <c r="AO18" s="129"/>
      <c r="AP18" s="129"/>
      <c r="AQ18" s="129"/>
      <c r="AR18" s="129"/>
      <c r="AS18" s="129"/>
      <c r="AT18" s="129"/>
      <c r="AU18" s="129"/>
      <c r="AV18" s="129"/>
      <c r="AW18" s="129"/>
      <c r="AX18" s="85"/>
      <c r="AY18" s="83" t="s">
        <v>2</v>
      </c>
      <c r="AZ18" s="130"/>
      <c r="BA18" s="82"/>
      <c r="BB18" s="77" t="str">
        <f>" " &amp; $AW$8</f>
        <v xml:space="preserve"> Schmiddi</v>
      </c>
      <c r="BC18" s="128"/>
      <c r="BD18" s="128"/>
      <c r="BE18" s="128"/>
      <c r="BF18" s="128"/>
      <c r="BG18" s="128"/>
      <c r="BH18" s="128"/>
      <c r="BI18" s="128"/>
      <c r="BJ18" s="128"/>
      <c r="BK18" s="128"/>
      <c r="BL18" s="128"/>
      <c r="BM18" s="128"/>
      <c r="BN18" s="128"/>
      <c r="BO18" s="128"/>
      <c r="BP18" s="128"/>
      <c r="BQ18" s="131"/>
      <c r="BR18" s="78">
        <v>2</v>
      </c>
      <c r="BS18" s="79"/>
      <c r="BT18" s="79"/>
      <c r="BU18" s="79"/>
      <c r="BV18" s="79"/>
      <c r="BW18" s="80" t="s">
        <v>2</v>
      </c>
      <c r="BX18" s="80"/>
      <c r="BY18" s="80"/>
      <c r="BZ18" s="79">
        <v>2</v>
      </c>
      <c r="CA18" s="79"/>
      <c r="CB18" s="79"/>
      <c r="CC18" s="79"/>
      <c r="CD18" s="81"/>
      <c r="CE18" s="65"/>
      <c r="CF18" s="39">
        <f t="shared" si="0"/>
        <v>1</v>
      </c>
      <c r="CG18" s="39">
        <f t="shared" si="1"/>
        <v>0</v>
      </c>
      <c r="CH18" s="39">
        <f t="shared" si="2"/>
        <v>1</v>
      </c>
      <c r="CI18" s="39">
        <f t="shared" si="3"/>
        <v>0</v>
      </c>
      <c r="CJ18" s="65"/>
    </row>
    <row r="19" spans="1:88" s="1" customFormat="1" ht="11.25" customHeight="1" x14ac:dyDescent="0.3">
      <c r="A19" s="25"/>
      <c r="B19" s="61"/>
      <c r="C19" s="92"/>
      <c r="D19" s="93"/>
      <c r="E19" s="93"/>
      <c r="F19" s="94"/>
      <c r="G19" s="132"/>
      <c r="H19" s="82">
        <f>H18+1</f>
        <v>4</v>
      </c>
      <c r="I19" s="80"/>
      <c r="J19" s="80"/>
      <c r="K19" s="83"/>
      <c r="L19" s="131"/>
      <c r="M19" s="82" t="str">
        <f t="shared" si="4"/>
        <v>4.7.</v>
      </c>
      <c r="N19" s="80"/>
      <c r="O19" s="80"/>
      <c r="P19" s="80"/>
      <c r="Q19" s="83"/>
      <c r="R19" s="131"/>
      <c r="S19" s="84">
        <f>S18+$C$14</f>
        <v>0.89999999999999991</v>
      </c>
      <c r="T19" s="80"/>
      <c r="U19" s="80"/>
      <c r="V19" s="80"/>
      <c r="W19" s="83"/>
      <c r="X19" s="131"/>
      <c r="Y19" s="82" t="s">
        <v>77</v>
      </c>
      <c r="Z19" s="80"/>
      <c r="AA19" s="80"/>
      <c r="AB19" s="80"/>
      <c r="AC19" s="80"/>
      <c r="AD19" s="80"/>
      <c r="AE19" s="80"/>
      <c r="AF19" s="80"/>
      <c r="AG19" s="80"/>
      <c r="AH19" s="83"/>
      <c r="AI19" s="131"/>
      <c r="AJ19" s="85" t="str">
        <f>$AF$8 &amp; " "</f>
        <v xml:space="preserve">Markus </v>
      </c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3" t="s">
        <v>2</v>
      </c>
      <c r="AZ19" s="130"/>
      <c r="BA19" s="82"/>
      <c r="BB19" s="77" t="str">
        <f>" " &amp; $BN$8</f>
        <v xml:space="preserve"> Christoph</v>
      </c>
      <c r="BC19" s="128"/>
      <c r="BD19" s="128"/>
      <c r="BE19" s="128"/>
      <c r="BF19" s="128"/>
      <c r="BG19" s="128"/>
      <c r="BH19" s="128"/>
      <c r="BI19" s="128"/>
      <c r="BJ19" s="128"/>
      <c r="BK19" s="128"/>
      <c r="BL19" s="128"/>
      <c r="BM19" s="128"/>
      <c r="BN19" s="128"/>
      <c r="BO19" s="128"/>
      <c r="BP19" s="128"/>
      <c r="BQ19" s="131"/>
      <c r="BR19" s="78">
        <v>4</v>
      </c>
      <c r="BS19" s="79"/>
      <c r="BT19" s="79"/>
      <c r="BU19" s="79"/>
      <c r="BV19" s="79"/>
      <c r="BW19" s="80" t="s">
        <v>2</v>
      </c>
      <c r="BX19" s="80"/>
      <c r="BY19" s="80"/>
      <c r="BZ19" s="79">
        <v>0</v>
      </c>
      <c r="CA19" s="79"/>
      <c r="CB19" s="79"/>
      <c r="CC19" s="79"/>
      <c r="CD19" s="81"/>
      <c r="CE19" s="65"/>
      <c r="CF19" s="39">
        <f t="shared" si="0"/>
        <v>1</v>
      </c>
      <c r="CG19" s="39">
        <f t="shared" si="1"/>
        <v>1</v>
      </c>
      <c r="CH19" s="39">
        <f t="shared" si="2"/>
        <v>0</v>
      </c>
      <c r="CI19" s="39">
        <f t="shared" si="3"/>
        <v>0</v>
      </c>
      <c r="CJ19" s="65"/>
    </row>
    <row r="20" spans="1:88" s="1" customFormat="1" ht="11.25" customHeight="1" x14ac:dyDescent="0.3">
      <c r="A20" s="25"/>
      <c r="B20" s="61"/>
      <c r="C20" s="92"/>
      <c r="D20" s="93"/>
      <c r="E20" s="93"/>
      <c r="F20" s="94"/>
      <c r="G20" s="132"/>
      <c r="H20" s="82">
        <f>H19+1</f>
        <v>5</v>
      </c>
      <c r="I20" s="80"/>
      <c r="J20" s="80"/>
      <c r="K20" s="83"/>
      <c r="L20" s="131"/>
      <c r="M20" s="82" t="str">
        <f t="shared" si="4"/>
        <v>4.7.</v>
      </c>
      <c r="N20" s="80"/>
      <c r="O20" s="80"/>
      <c r="P20" s="80"/>
      <c r="Q20" s="83"/>
      <c r="R20" s="131"/>
      <c r="S20" s="84">
        <f>S19+$C$14</f>
        <v>0.90833333333333321</v>
      </c>
      <c r="T20" s="80"/>
      <c r="U20" s="80"/>
      <c r="V20" s="80"/>
      <c r="W20" s="83"/>
      <c r="X20" s="131"/>
      <c r="Y20" s="82" t="s">
        <v>77</v>
      </c>
      <c r="Z20" s="80"/>
      <c r="AA20" s="80"/>
      <c r="AB20" s="80"/>
      <c r="AC20" s="80"/>
      <c r="AD20" s="80"/>
      <c r="AE20" s="80"/>
      <c r="AF20" s="80"/>
      <c r="AG20" s="80"/>
      <c r="AH20" s="83"/>
      <c r="AI20" s="131"/>
      <c r="AJ20" s="85" t="str">
        <f>$BN$8 &amp; " "</f>
        <v xml:space="preserve">Christoph </v>
      </c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3" t="s">
        <v>2</v>
      </c>
      <c r="AZ20" s="130"/>
      <c r="BA20" s="82"/>
      <c r="BB20" s="76" t="str">
        <f>" " &amp; $O$8</f>
        <v xml:space="preserve"> Ratze</v>
      </c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6"/>
      <c r="BO20" s="76"/>
      <c r="BP20" s="77"/>
      <c r="BQ20" s="131"/>
      <c r="BR20" s="78">
        <v>2</v>
      </c>
      <c r="BS20" s="79"/>
      <c r="BT20" s="79"/>
      <c r="BU20" s="79"/>
      <c r="BV20" s="79"/>
      <c r="BW20" s="80" t="s">
        <v>2</v>
      </c>
      <c r="BX20" s="80"/>
      <c r="BY20" s="80"/>
      <c r="BZ20" s="79">
        <v>1</v>
      </c>
      <c r="CA20" s="79"/>
      <c r="CB20" s="79"/>
      <c r="CC20" s="79"/>
      <c r="CD20" s="81"/>
      <c r="CE20" s="65"/>
      <c r="CF20" s="39">
        <f t="shared" si="0"/>
        <v>1</v>
      </c>
      <c r="CG20" s="39">
        <f t="shared" si="1"/>
        <v>1</v>
      </c>
      <c r="CH20" s="39">
        <f t="shared" si="2"/>
        <v>0</v>
      </c>
      <c r="CI20" s="39">
        <f t="shared" si="3"/>
        <v>0</v>
      </c>
      <c r="CJ20" s="65"/>
    </row>
    <row r="21" spans="1:88" s="1" customFormat="1" ht="11.25" customHeight="1" x14ac:dyDescent="0.3">
      <c r="A21" s="25"/>
      <c r="B21" s="61"/>
      <c r="C21" s="95"/>
      <c r="D21" s="96"/>
      <c r="E21" s="96"/>
      <c r="F21" s="97"/>
      <c r="G21" s="132"/>
      <c r="H21" s="82">
        <f>H20+1</f>
        <v>6</v>
      </c>
      <c r="I21" s="80"/>
      <c r="J21" s="80"/>
      <c r="K21" s="83"/>
      <c r="L21" s="131"/>
      <c r="M21" s="82" t="str">
        <f t="shared" si="4"/>
        <v>4.7.</v>
      </c>
      <c r="N21" s="80"/>
      <c r="O21" s="80"/>
      <c r="P21" s="80"/>
      <c r="Q21" s="83"/>
      <c r="R21" s="131"/>
      <c r="S21" s="84">
        <f>S20+$C$14</f>
        <v>0.91666666666666652</v>
      </c>
      <c r="T21" s="80"/>
      <c r="U21" s="80"/>
      <c r="V21" s="80"/>
      <c r="W21" s="83"/>
      <c r="X21" s="131"/>
      <c r="Y21" s="82" t="s">
        <v>77</v>
      </c>
      <c r="Z21" s="80"/>
      <c r="AA21" s="80"/>
      <c r="AB21" s="80"/>
      <c r="AC21" s="80"/>
      <c r="AD21" s="80"/>
      <c r="AE21" s="80"/>
      <c r="AF21" s="80"/>
      <c r="AG21" s="80"/>
      <c r="AH21" s="83"/>
      <c r="AI21" s="131"/>
      <c r="AJ21" s="85" t="str">
        <f>$AF$8 &amp; " "</f>
        <v xml:space="preserve">Markus </v>
      </c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3" t="s">
        <v>2</v>
      </c>
      <c r="AZ21" s="130"/>
      <c r="BA21" s="82"/>
      <c r="BB21" s="77" t="str">
        <f>" " &amp; $AW$8</f>
        <v xml:space="preserve"> Schmiddi</v>
      </c>
      <c r="BC21" s="128"/>
      <c r="BD21" s="128"/>
      <c r="BE21" s="128"/>
      <c r="BF21" s="128"/>
      <c r="BG21" s="128"/>
      <c r="BH21" s="128"/>
      <c r="BI21" s="128"/>
      <c r="BJ21" s="128"/>
      <c r="BK21" s="128"/>
      <c r="BL21" s="128"/>
      <c r="BM21" s="128"/>
      <c r="BN21" s="128"/>
      <c r="BO21" s="128"/>
      <c r="BP21" s="128"/>
      <c r="BQ21" s="131"/>
      <c r="BR21" s="78">
        <v>4</v>
      </c>
      <c r="BS21" s="79"/>
      <c r="BT21" s="79"/>
      <c r="BU21" s="79"/>
      <c r="BV21" s="79"/>
      <c r="BW21" s="80" t="s">
        <v>2</v>
      </c>
      <c r="BX21" s="80"/>
      <c r="BY21" s="80"/>
      <c r="BZ21" s="79">
        <v>1</v>
      </c>
      <c r="CA21" s="79"/>
      <c r="CB21" s="79"/>
      <c r="CC21" s="79"/>
      <c r="CD21" s="81"/>
      <c r="CE21" s="65"/>
      <c r="CF21" s="39">
        <f t="shared" si="0"/>
        <v>1</v>
      </c>
      <c r="CG21" s="39">
        <f t="shared" si="1"/>
        <v>1</v>
      </c>
      <c r="CH21" s="39">
        <f t="shared" si="2"/>
        <v>0</v>
      </c>
      <c r="CI21" s="39">
        <f t="shared" si="3"/>
        <v>0</v>
      </c>
      <c r="CJ21" s="65"/>
    </row>
    <row r="22" spans="1:88" s="1" customFormat="1" ht="7.5" customHeight="1" x14ac:dyDescent="0.3">
      <c r="A22" s="25"/>
      <c r="B22" s="61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65"/>
      <c r="CF22" s="39"/>
      <c r="CG22" s="39"/>
      <c r="CH22" s="39"/>
      <c r="CI22" s="39"/>
      <c r="CJ22" s="65"/>
    </row>
    <row r="23" spans="1:88" s="1" customFormat="1" ht="11.25" customHeight="1" x14ac:dyDescent="0.3">
      <c r="A23" s="25"/>
      <c r="B23" s="61"/>
      <c r="C23" s="89" t="s">
        <v>10</v>
      </c>
      <c r="D23" s="90"/>
      <c r="E23" s="90"/>
      <c r="F23" s="91"/>
      <c r="G23" s="132"/>
      <c r="H23" s="82">
        <f>H21+1</f>
        <v>7</v>
      </c>
      <c r="I23" s="80"/>
      <c r="J23" s="80"/>
      <c r="K23" s="83"/>
      <c r="L23" s="131"/>
      <c r="M23" s="82" t="str">
        <f t="shared" ref="M23:M28" si="5">$M$16</f>
        <v>4.7.</v>
      </c>
      <c r="N23" s="80"/>
      <c r="O23" s="80"/>
      <c r="P23" s="80"/>
      <c r="Q23" s="83"/>
      <c r="R23" s="131"/>
      <c r="S23" s="84">
        <f>S21+$C$14</f>
        <v>0.92499999999999982</v>
      </c>
      <c r="T23" s="155"/>
      <c r="U23" s="155"/>
      <c r="V23" s="155"/>
      <c r="W23" s="156"/>
      <c r="X23" s="131"/>
      <c r="Y23" s="82" t="s">
        <v>77</v>
      </c>
      <c r="Z23" s="80"/>
      <c r="AA23" s="80"/>
      <c r="AB23" s="80"/>
      <c r="AC23" s="80"/>
      <c r="AD23" s="80"/>
      <c r="AE23" s="80"/>
      <c r="AF23" s="80"/>
      <c r="AG23" s="80"/>
      <c r="AH23" s="83"/>
      <c r="AI23" s="131"/>
      <c r="AJ23" s="85" t="str">
        <f>$AF$8 &amp; " "</f>
        <v xml:space="preserve">Markus </v>
      </c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3" t="s">
        <v>2</v>
      </c>
      <c r="AZ23" s="130"/>
      <c r="BA23" s="82"/>
      <c r="BB23" s="76" t="str">
        <f>" " &amp; $O$8</f>
        <v xml:space="preserve"> Ratze</v>
      </c>
      <c r="BC23" s="76"/>
      <c r="BD23" s="76"/>
      <c r="BE23" s="76"/>
      <c r="BF23" s="76"/>
      <c r="BG23" s="76"/>
      <c r="BH23" s="76"/>
      <c r="BI23" s="76"/>
      <c r="BJ23" s="76"/>
      <c r="BK23" s="76"/>
      <c r="BL23" s="76"/>
      <c r="BM23" s="76"/>
      <c r="BN23" s="76"/>
      <c r="BO23" s="76"/>
      <c r="BP23" s="77"/>
      <c r="BQ23" s="131"/>
      <c r="BR23" s="78">
        <v>2</v>
      </c>
      <c r="BS23" s="79"/>
      <c r="BT23" s="79"/>
      <c r="BU23" s="79"/>
      <c r="BV23" s="79"/>
      <c r="BW23" s="80" t="s">
        <v>2</v>
      </c>
      <c r="BX23" s="80"/>
      <c r="BY23" s="80"/>
      <c r="BZ23" s="79">
        <v>1</v>
      </c>
      <c r="CA23" s="79"/>
      <c r="CB23" s="79"/>
      <c r="CC23" s="79"/>
      <c r="CD23" s="81"/>
      <c r="CE23" s="65"/>
      <c r="CF23" s="39">
        <f t="shared" ref="CF23:CF28" si="6">IF(AND(ISNUMBER(BR23),ISNUMBER(BZ23)),1,0)</f>
        <v>1</v>
      </c>
      <c r="CG23" s="39">
        <f t="shared" ref="CG23:CG28" si="7">IF(OR(ISBLANK(BR23),ISBLANK(BZ23)),0,IF(BR23&gt;BZ23,1,0))</f>
        <v>1</v>
      </c>
      <c r="CH23" s="39">
        <f t="shared" ref="CH23:CH28" si="8">IF(OR(ISBLANK(BR23),ISBLANK(BZ23)),0,IF(BR23=BZ23,1,0))</f>
        <v>0</v>
      </c>
      <c r="CI23" s="39">
        <f t="shared" ref="CI23:CI28" si="9">IF(OR(ISBLANK(BR23),ISBLANK(BZ23)),0,IF(BR23&lt;BZ23,1,0))</f>
        <v>0</v>
      </c>
      <c r="CJ23" s="65"/>
    </row>
    <row r="24" spans="1:88" s="1" customFormat="1" ht="11.25" customHeight="1" x14ac:dyDescent="0.3">
      <c r="A24" s="25"/>
      <c r="B24" s="61"/>
      <c r="C24" s="92"/>
      <c r="D24" s="93"/>
      <c r="E24" s="93"/>
      <c r="F24" s="94"/>
      <c r="G24" s="132"/>
      <c r="H24" s="82">
        <f>H23+1</f>
        <v>8</v>
      </c>
      <c r="I24" s="80"/>
      <c r="J24" s="80"/>
      <c r="K24" s="83"/>
      <c r="L24" s="131"/>
      <c r="M24" s="82" t="str">
        <f t="shared" si="5"/>
        <v>4.7.</v>
      </c>
      <c r="N24" s="80"/>
      <c r="O24" s="80"/>
      <c r="P24" s="80"/>
      <c r="Q24" s="83"/>
      <c r="R24" s="131"/>
      <c r="S24" s="84">
        <f>S23+$C$14</f>
        <v>0.93333333333333313</v>
      </c>
      <c r="T24" s="155"/>
      <c r="U24" s="155"/>
      <c r="V24" s="155"/>
      <c r="W24" s="156"/>
      <c r="X24" s="131"/>
      <c r="Y24" s="82" t="s">
        <v>77</v>
      </c>
      <c r="Z24" s="80"/>
      <c r="AA24" s="80"/>
      <c r="AB24" s="80"/>
      <c r="AC24" s="80"/>
      <c r="AD24" s="80"/>
      <c r="AE24" s="80"/>
      <c r="AF24" s="80"/>
      <c r="AG24" s="80"/>
      <c r="AH24" s="83"/>
      <c r="AI24" s="131"/>
      <c r="AJ24" s="85" t="str">
        <f>$BN$8 &amp; " "</f>
        <v xml:space="preserve">Christoph </v>
      </c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6"/>
      <c r="AY24" s="83" t="s">
        <v>2</v>
      </c>
      <c r="AZ24" s="130"/>
      <c r="BA24" s="82"/>
      <c r="BB24" s="77" t="str">
        <f>" " &amp; $AW$8</f>
        <v xml:space="preserve"> Schmiddi</v>
      </c>
      <c r="BC24" s="128"/>
      <c r="BD24" s="128"/>
      <c r="BE24" s="128"/>
      <c r="BF24" s="128"/>
      <c r="BG24" s="128"/>
      <c r="BH24" s="128"/>
      <c r="BI24" s="128"/>
      <c r="BJ24" s="128"/>
      <c r="BK24" s="128"/>
      <c r="BL24" s="128"/>
      <c r="BM24" s="128"/>
      <c r="BN24" s="128"/>
      <c r="BO24" s="128"/>
      <c r="BP24" s="128"/>
      <c r="BQ24" s="131"/>
      <c r="BR24" s="78">
        <v>6</v>
      </c>
      <c r="BS24" s="79"/>
      <c r="BT24" s="79"/>
      <c r="BU24" s="79"/>
      <c r="BV24" s="79"/>
      <c r="BW24" s="80" t="s">
        <v>2</v>
      </c>
      <c r="BX24" s="80"/>
      <c r="BY24" s="80"/>
      <c r="BZ24" s="79">
        <v>0</v>
      </c>
      <c r="CA24" s="79"/>
      <c r="CB24" s="79"/>
      <c r="CC24" s="79"/>
      <c r="CD24" s="81"/>
      <c r="CE24" s="65"/>
      <c r="CF24" s="39">
        <f t="shared" si="6"/>
        <v>1</v>
      </c>
      <c r="CG24" s="39">
        <f t="shared" si="7"/>
        <v>1</v>
      </c>
      <c r="CH24" s="39">
        <f t="shared" si="8"/>
        <v>0</v>
      </c>
      <c r="CI24" s="39">
        <f t="shared" si="9"/>
        <v>0</v>
      </c>
      <c r="CJ24" s="65"/>
    </row>
    <row r="25" spans="1:88" s="1" customFormat="1" ht="11.25" customHeight="1" x14ac:dyDescent="0.3">
      <c r="A25" s="25"/>
      <c r="B25" s="61"/>
      <c r="C25" s="92"/>
      <c r="D25" s="93"/>
      <c r="E25" s="93"/>
      <c r="F25" s="94"/>
      <c r="G25" s="132"/>
      <c r="H25" s="82">
        <f>H24+1</f>
        <v>9</v>
      </c>
      <c r="I25" s="80"/>
      <c r="J25" s="80"/>
      <c r="K25" s="83"/>
      <c r="L25" s="131"/>
      <c r="M25" s="82" t="str">
        <f t="shared" si="5"/>
        <v>4.7.</v>
      </c>
      <c r="N25" s="80"/>
      <c r="O25" s="80"/>
      <c r="P25" s="80"/>
      <c r="Q25" s="83"/>
      <c r="R25" s="131"/>
      <c r="S25" s="84">
        <f>S24+$C$14</f>
        <v>0.94166666666666643</v>
      </c>
      <c r="T25" s="155"/>
      <c r="U25" s="155"/>
      <c r="V25" s="155"/>
      <c r="W25" s="156"/>
      <c r="X25" s="131"/>
      <c r="Y25" s="82" t="s">
        <v>77</v>
      </c>
      <c r="Z25" s="80"/>
      <c r="AA25" s="80"/>
      <c r="AB25" s="80"/>
      <c r="AC25" s="80"/>
      <c r="AD25" s="80"/>
      <c r="AE25" s="80"/>
      <c r="AF25" s="80"/>
      <c r="AG25" s="80"/>
      <c r="AH25" s="83"/>
      <c r="AI25" s="131"/>
      <c r="AJ25" s="85" t="str">
        <f>$AW$8 &amp; " "</f>
        <v xml:space="preserve">Schmiddi </v>
      </c>
      <c r="AK25" s="86"/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86"/>
      <c r="AY25" s="83" t="s">
        <v>2</v>
      </c>
      <c r="AZ25" s="130"/>
      <c r="BA25" s="82"/>
      <c r="BB25" s="76" t="str">
        <f>" " &amp; $O$8</f>
        <v xml:space="preserve"> Ratze</v>
      </c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76"/>
      <c r="BN25" s="76"/>
      <c r="BO25" s="76"/>
      <c r="BP25" s="77"/>
      <c r="BQ25" s="131"/>
      <c r="BR25" s="78">
        <v>2</v>
      </c>
      <c r="BS25" s="79"/>
      <c r="BT25" s="79"/>
      <c r="BU25" s="79"/>
      <c r="BV25" s="79"/>
      <c r="BW25" s="80" t="s">
        <v>2</v>
      </c>
      <c r="BX25" s="80"/>
      <c r="BY25" s="80"/>
      <c r="BZ25" s="79">
        <v>2</v>
      </c>
      <c r="CA25" s="79"/>
      <c r="CB25" s="79"/>
      <c r="CC25" s="79"/>
      <c r="CD25" s="81"/>
      <c r="CE25" s="65"/>
      <c r="CF25" s="39">
        <f t="shared" si="6"/>
        <v>1</v>
      </c>
      <c r="CG25" s="39">
        <f t="shared" si="7"/>
        <v>0</v>
      </c>
      <c r="CH25" s="39">
        <f t="shared" si="8"/>
        <v>1</v>
      </c>
      <c r="CI25" s="39">
        <f t="shared" si="9"/>
        <v>0</v>
      </c>
      <c r="CJ25" s="65"/>
    </row>
    <row r="26" spans="1:88" s="1" customFormat="1" ht="11.25" customHeight="1" x14ac:dyDescent="0.3">
      <c r="A26" s="25"/>
      <c r="B26" s="61"/>
      <c r="C26" s="92"/>
      <c r="D26" s="93"/>
      <c r="E26" s="93"/>
      <c r="F26" s="94"/>
      <c r="G26" s="132"/>
      <c r="H26" s="82">
        <f>H25+1</f>
        <v>10</v>
      </c>
      <c r="I26" s="80"/>
      <c r="J26" s="80"/>
      <c r="K26" s="83"/>
      <c r="L26" s="131"/>
      <c r="M26" s="82" t="str">
        <f t="shared" si="5"/>
        <v>4.7.</v>
      </c>
      <c r="N26" s="80"/>
      <c r="O26" s="80"/>
      <c r="P26" s="80"/>
      <c r="Q26" s="83"/>
      <c r="R26" s="131"/>
      <c r="S26" s="84">
        <f>S25+$C$14</f>
        <v>0.94999999999999973</v>
      </c>
      <c r="T26" s="155"/>
      <c r="U26" s="155"/>
      <c r="V26" s="155"/>
      <c r="W26" s="156"/>
      <c r="X26" s="131"/>
      <c r="Y26" s="82" t="s">
        <v>77</v>
      </c>
      <c r="Z26" s="80"/>
      <c r="AA26" s="80"/>
      <c r="AB26" s="80"/>
      <c r="AC26" s="80"/>
      <c r="AD26" s="80"/>
      <c r="AE26" s="80"/>
      <c r="AF26" s="80"/>
      <c r="AG26" s="80"/>
      <c r="AH26" s="83"/>
      <c r="AI26" s="131"/>
      <c r="AJ26" s="85" t="str">
        <f>$BN$8 &amp; " "</f>
        <v xml:space="preserve">Christoph </v>
      </c>
      <c r="AK26" s="86"/>
      <c r="AL26" s="86"/>
      <c r="AM26" s="86"/>
      <c r="AN26" s="86"/>
      <c r="AO26" s="86"/>
      <c r="AP26" s="86"/>
      <c r="AQ26" s="86"/>
      <c r="AR26" s="86"/>
      <c r="AS26" s="86"/>
      <c r="AT26" s="86"/>
      <c r="AU26" s="86"/>
      <c r="AV26" s="86"/>
      <c r="AW26" s="86"/>
      <c r="AX26" s="86"/>
      <c r="AY26" s="83" t="s">
        <v>2</v>
      </c>
      <c r="AZ26" s="130"/>
      <c r="BA26" s="82"/>
      <c r="BB26" s="77" t="str">
        <f>" " &amp; $AF$8</f>
        <v xml:space="preserve"> Markus</v>
      </c>
      <c r="BC26" s="128"/>
      <c r="BD26" s="128"/>
      <c r="BE26" s="128"/>
      <c r="BF26" s="128"/>
      <c r="BG26" s="128"/>
      <c r="BH26" s="128"/>
      <c r="BI26" s="128"/>
      <c r="BJ26" s="128"/>
      <c r="BK26" s="128"/>
      <c r="BL26" s="128"/>
      <c r="BM26" s="128"/>
      <c r="BN26" s="128"/>
      <c r="BO26" s="128"/>
      <c r="BP26" s="128"/>
      <c r="BQ26" s="131"/>
      <c r="BR26" s="78">
        <v>3</v>
      </c>
      <c r="BS26" s="79"/>
      <c r="BT26" s="79"/>
      <c r="BU26" s="79"/>
      <c r="BV26" s="79"/>
      <c r="BW26" s="80" t="s">
        <v>2</v>
      </c>
      <c r="BX26" s="80"/>
      <c r="BY26" s="80"/>
      <c r="BZ26" s="79">
        <v>0</v>
      </c>
      <c r="CA26" s="79"/>
      <c r="CB26" s="79"/>
      <c r="CC26" s="79"/>
      <c r="CD26" s="81"/>
      <c r="CE26" s="65"/>
      <c r="CF26" s="39">
        <f t="shared" si="6"/>
        <v>1</v>
      </c>
      <c r="CG26" s="39">
        <f t="shared" si="7"/>
        <v>1</v>
      </c>
      <c r="CH26" s="39">
        <f t="shared" si="8"/>
        <v>0</v>
      </c>
      <c r="CI26" s="39">
        <f t="shared" si="9"/>
        <v>0</v>
      </c>
      <c r="CJ26" s="65"/>
    </row>
    <row r="27" spans="1:88" s="1" customFormat="1" ht="11.25" customHeight="1" x14ac:dyDescent="0.3">
      <c r="A27" s="25"/>
      <c r="B27" s="61"/>
      <c r="C27" s="92"/>
      <c r="D27" s="93"/>
      <c r="E27" s="93"/>
      <c r="F27" s="94"/>
      <c r="G27" s="132"/>
      <c r="H27" s="82">
        <f>H26+1</f>
        <v>11</v>
      </c>
      <c r="I27" s="80"/>
      <c r="J27" s="80"/>
      <c r="K27" s="83"/>
      <c r="L27" s="131"/>
      <c r="M27" s="82" t="str">
        <f t="shared" si="5"/>
        <v>4.7.</v>
      </c>
      <c r="N27" s="80"/>
      <c r="O27" s="80"/>
      <c r="P27" s="80"/>
      <c r="Q27" s="83"/>
      <c r="R27" s="131"/>
      <c r="S27" s="84">
        <f>S26+$C$14</f>
        <v>0.95833333333333304</v>
      </c>
      <c r="T27" s="155"/>
      <c r="U27" s="155"/>
      <c r="V27" s="155"/>
      <c r="W27" s="156"/>
      <c r="X27" s="131"/>
      <c r="Y27" s="82" t="s">
        <v>77</v>
      </c>
      <c r="Z27" s="80"/>
      <c r="AA27" s="80"/>
      <c r="AB27" s="80"/>
      <c r="AC27" s="80"/>
      <c r="AD27" s="80"/>
      <c r="AE27" s="80"/>
      <c r="AF27" s="80"/>
      <c r="AG27" s="80"/>
      <c r="AH27" s="83"/>
      <c r="AI27" s="131"/>
      <c r="AJ27" s="129" t="str">
        <f>$O$8 &amp; " "</f>
        <v xml:space="preserve">Ratze </v>
      </c>
      <c r="AK27" s="129"/>
      <c r="AL27" s="129"/>
      <c r="AM27" s="129"/>
      <c r="AN27" s="129"/>
      <c r="AO27" s="129"/>
      <c r="AP27" s="129"/>
      <c r="AQ27" s="129"/>
      <c r="AR27" s="129"/>
      <c r="AS27" s="129"/>
      <c r="AT27" s="129"/>
      <c r="AU27" s="129"/>
      <c r="AV27" s="129"/>
      <c r="AW27" s="129"/>
      <c r="AX27" s="85"/>
      <c r="AY27" s="83" t="s">
        <v>2</v>
      </c>
      <c r="AZ27" s="130"/>
      <c r="BA27" s="82"/>
      <c r="BB27" s="77" t="str">
        <f>" " &amp; $BN$8</f>
        <v xml:space="preserve"> Christoph</v>
      </c>
      <c r="BC27" s="128"/>
      <c r="BD27" s="128"/>
      <c r="BE27" s="128"/>
      <c r="BF27" s="128"/>
      <c r="BG27" s="128"/>
      <c r="BH27" s="128"/>
      <c r="BI27" s="128"/>
      <c r="BJ27" s="128"/>
      <c r="BK27" s="128"/>
      <c r="BL27" s="128"/>
      <c r="BM27" s="128"/>
      <c r="BN27" s="128"/>
      <c r="BO27" s="128"/>
      <c r="BP27" s="128"/>
      <c r="BQ27" s="131"/>
      <c r="BR27" s="78">
        <v>2</v>
      </c>
      <c r="BS27" s="79"/>
      <c r="BT27" s="79"/>
      <c r="BU27" s="79"/>
      <c r="BV27" s="79"/>
      <c r="BW27" s="80" t="s">
        <v>2</v>
      </c>
      <c r="BX27" s="80"/>
      <c r="BY27" s="80"/>
      <c r="BZ27" s="79">
        <v>0</v>
      </c>
      <c r="CA27" s="79"/>
      <c r="CB27" s="79"/>
      <c r="CC27" s="79"/>
      <c r="CD27" s="81"/>
      <c r="CE27" s="65"/>
      <c r="CF27" s="39">
        <f t="shared" si="6"/>
        <v>1</v>
      </c>
      <c r="CG27" s="39">
        <f t="shared" si="7"/>
        <v>1</v>
      </c>
      <c r="CH27" s="39">
        <f t="shared" si="8"/>
        <v>0</v>
      </c>
      <c r="CI27" s="39">
        <f t="shared" si="9"/>
        <v>0</v>
      </c>
      <c r="CJ27" s="65"/>
    </row>
    <row r="28" spans="1:88" s="1" customFormat="1" ht="11.25" customHeight="1" x14ac:dyDescent="0.3">
      <c r="A28" s="25"/>
      <c r="B28" s="61"/>
      <c r="C28" s="95"/>
      <c r="D28" s="96"/>
      <c r="E28" s="96"/>
      <c r="F28" s="97"/>
      <c r="G28" s="132"/>
      <c r="H28" s="82">
        <f>H27+1</f>
        <v>12</v>
      </c>
      <c r="I28" s="80"/>
      <c r="J28" s="80"/>
      <c r="K28" s="83"/>
      <c r="L28" s="131"/>
      <c r="M28" s="82" t="str">
        <f t="shared" si="5"/>
        <v>4.7.</v>
      </c>
      <c r="N28" s="80"/>
      <c r="O28" s="80"/>
      <c r="P28" s="80"/>
      <c r="Q28" s="83"/>
      <c r="R28" s="131"/>
      <c r="S28" s="84">
        <f>S27+$C$14</f>
        <v>0.96666666666666634</v>
      </c>
      <c r="T28" s="155"/>
      <c r="U28" s="155"/>
      <c r="V28" s="155"/>
      <c r="W28" s="156"/>
      <c r="X28" s="131"/>
      <c r="Y28" s="82" t="s">
        <v>77</v>
      </c>
      <c r="Z28" s="80"/>
      <c r="AA28" s="80"/>
      <c r="AB28" s="80"/>
      <c r="AC28" s="80"/>
      <c r="AD28" s="80"/>
      <c r="AE28" s="80"/>
      <c r="AF28" s="80"/>
      <c r="AG28" s="80"/>
      <c r="AH28" s="83"/>
      <c r="AI28" s="131"/>
      <c r="AJ28" s="85" t="str">
        <f>$AW$8 &amp; " "</f>
        <v xml:space="preserve">Schmiddi </v>
      </c>
      <c r="AK28" s="86"/>
      <c r="AL28" s="86"/>
      <c r="AM28" s="86"/>
      <c r="AN28" s="86"/>
      <c r="AO28" s="86"/>
      <c r="AP28" s="86"/>
      <c r="AQ28" s="86"/>
      <c r="AR28" s="86"/>
      <c r="AS28" s="86"/>
      <c r="AT28" s="86"/>
      <c r="AU28" s="86"/>
      <c r="AV28" s="86"/>
      <c r="AW28" s="86"/>
      <c r="AX28" s="86"/>
      <c r="AY28" s="83" t="s">
        <v>2</v>
      </c>
      <c r="AZ28" s="130"/>
      <c r="BA28" s="82"/>
      <c r="BB28" s="77" t="str">
        <f>" " &amp; $AF$8</f>
        <v xml:space="preserve"> Markus</v>
      </c>
      <c r="BC28" s="128"/>
      <c r="BD28" s="128"/>
      <c r="BE28" s="128"/>
      <c r="BF28" s="128"/>
      <c r="BG28" s="128"/>
      <c r="BH28" s="128"/>
      <c r="BI28" s="128"/>
      <c r="BJ28" s="128"/>
      <c r="BK28" s="128"/>
      <c r="BL28" s="128"/>
      <c r="BM28" s="128"/>
      <c r="BN28" s="128"/>
      <c r="BO28" s="128"/>
      <c r="BP28" s="128"/>
      <c r="BQ28" s="131"/>
      <c r="BR28" s="78">
        <v>2</v>
      </c>
      <c r="BS28" s="79"/>
      <c r="BT28" s="79"/>
      <c r="BU28" s="79"/>
      <c r="BV28" s="79"/>
      <c r="BW28" s="80" t="s">
        <v>2</v>
      </c>
      <c r="BX28" s="80"/>
      <c r="BY28" s="80"/>
      <c r="BZ28" s="79">
        <v>6</v>
      </c>
      <c r="CA28" s="79"/>
      <c r="CB28" s="79"/>
      <c r="CC28" s="79"/>
      <c r="CD28" s="81"/>
      <c r="CE28" s="65"/>
      <c r="CF28" s="39">
        <f t="shared" si="6"/>
        <v>1</v>
      </c>
      <c r="CG28" s="39">
        <f t="shared" si="7"/>
        <v>0</v>
      </c>
      <c r="CH28" s="39">
        <f t="shared" si="8"/>
        <v>0</v>
      </c>
      <c r="CI28" s="39">
        <f t="shared" si="9"/>
        <v>1</v>
      </c>
      <c r="CJ28" s="65"/>
    </row>
    <row r="29" spans="1:88" s="1" customFormat="1" ht="7.5" customHeight="1" x14ac:dyDescent="0.3">
      <c r="A29" s="25"/>
      <c r="B29" s="47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9"/>
      <c r="CF29" s="39"/>
      <c r="CG29" s="39"/>
      <c r="CH29" s="39"/>
      <c r="CI29" s="39"/>
      <c r="CJ29" s="65"/>
    </row>
    <row r="30" spans="1:88" s="1" customFormat="1" ht="11.25" hidden="1" customHeight="1" x14ac:dyDescent="0.3">
      <c r="A30" s="25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8"/>
      <c r="CA30" s="58"/>
      <c r="CB30" s="58"/>
      <c r="CC30" s="58"/>
      <c r="CD30" s="58"/>
      <c r="CE30" s="58"/>
      <c r="CF30" s="39"/>
      <c r="CG30" s="39"/>
      <c r="CH30" s="39"/>
      <c r="CI30" s="39"/>
      <c r="CJ30" s="65"/>
    </row>
    <row r="31" spans="1:88" s="1" customFormat="1" ht="7.5" hidden="1" customHeight="1" x14ac:dyDescent="0.3">
      <c r="A31" s="25"/>
      <c r="B31" s="59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58"/>
      <c r="CB31" s="58"/>
      <c r="CC31" s="58"/>
      <c r="CD31" s="58"/>
      <c r="CE31" s="60"/>
      <c r="CF31" s="39"/>
      <c r="CG31" s="39"/>
      <c r="CH31" s="39"/>
      <c r="CI31" s="39"/>
      <c r="CJ31" s="65"/>
    </row>
    <row r="32" spans="1:88" s="1" customFormat="1" ht="15" hidden="1" customHeight="1" x14ac:dyDescent="0.3">
      <c r="A32" s="25"/>
      <c r="B32" s="61"/>
      <c r="C32" s="62" t="s">
        <v>11</v>
      </c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  <c r="BB32" s="63"/>
      <c r="BC32" s="63"/>
      <c r="BD32" s="63"/>
      <c r="BE32" s="63"/>
      <c r="BF32" s="63"/>
      <c r="BG32" s="63"/>
      <c r="BH32" s="63"/>
      <c r="BI32" s="63"/>
      <c r="BJ32" s="63"/>
      <c r="BK32" s="63"/>
      <c r="BL32" s="63"/>
      <c r="BM32" s="63"/>
      <c r="BN32" s="63"/>
      <c r="BO32" s="63"/>
      <c r="BP32" s="63"/>
      <c r="BQ32" s="63"/>
      <c r="BR32" s="63"/>
      <c r="BS32" s="63"/>
      <c r="BT32" s="63"/>
      <c r="BU32" s="63"/>
      <c r="BV32" s="63"/>
      <c r="BW32" s="63"/>
      <c r="BX32" s="63"/>
      <c r="BY32" s="63"/>
      <c r="BZ32" s="63"/>
      <c r="CA32" s="63"/>
      <c r="CB32" s="63"/>
      <c r="CC32" s="63"/>
      <c r="CD32" s="64"/>
      <c r="CE32" s="65"/>
      <c r="CF32" s="39"/>
      <c r="CG32" s="39"/>
      <c r="CH32" s="39"/>
      <c r="CI32" s="39"/>
      <c r="CJ32" s="65"/>
    </row>
    <row r="33" spans="1:88" s="1" customFormat="1" ht="7.5" hidden="1" customHeight="1" x14ac:dyDescent="0.3">
      <c r="A33" s="25"/>
      <c r="B33" s="61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  <c r="BM33" s="58"/>
      <c r="BN33" s="58"/>
      <c r="BO33" s="58"/>
      <c r="BP33" s="58"/>
      <c r="BQ33" s="58"/>
      <c r="BR33" s="58"/>
      <c r="BS33" s="58"/>
      <c r="BT33" s="58"/>
      <c r="BU33" s="58"/>
      <c r="BV33" s="58"/>
      <c r="BW33" s="58"/>
      <c r="BX33" s="58"/>
      <c r="BY33" s="58"/>
      <c r="BZ33" s="58"/>
      <c r="CA33" s="58"/>
      <c r="CB33" s="58"/>
      <c r="CC33" s="58"/>
      <c r="CD33" s="58"/>
      <c r="CE33" s="65"/>
      <c r="CF33" s="39"/>
      <c r="CG33" s="39"/>
      <c r="CH33" s="39"/>
      <c r="CI33" s="39"/>
      <c r="CJ33" s="65"/>
    </row>
    <row r="34" spans="1:88" s="3" customFormat="1" ht="11.25" hidden="1" customHeight="1" x14ac:dyDescent="0.3">
      <c r="A34" s="25"/>
      <c r="B34" s="61"/>
      <c r="C34" s="57" t="s">
        <v>12</v>
      </c>
      <c r="D34" s="57"/>
      <c r="E34" s="57"/>
      <c r="F34" s="57"/>
      <c r="G34" s="57"/>
      <c r="H34" s="66" t="str">
        <f>" Spieler"</f>
        <v xml:space="preserve"> Spieler</v>
      </c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8"/>
      <c r="T34" s="57" t="s">
        <v>13</v>
      </c>
      <c r="U34" s="57"/>
      <c r="V34" s="57"/>
      <c r="W34" s="57"/>
      <c r="X34" s="57"/>
      <c r="Y34" s="69"/>
      <c r="Z34" s="70" t="s">
        <v>14</v>
      </c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 t="s">
        <v>15</v>
      </c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2" t="s">
        <v>16</v>
      </c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 t="s">
        <v>17</v>
      </c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69"/>
      <c r="BS34" s="56" t="s">
        <v>18</v>
      </c>
      <c r="BT34" s="57"/>
      <c r="BU34" s="57"/>
      <c r="BV34" s="57"/>
      <c r="BW34" s="57"/>
      <c r="BX34" s="69" t="s">
        <v>19</v>
      </c>
      <c r="BY34" s="74"/>
      <c r="BZ34" s="74"/>
      <c r="CA34" s="74"/>
      <c r="CB34" s="75" t="s">
        <v>22</v>
      </c>
      <c r="CC34" s="74"/>
      <c r="CD34" s="72"/>
      <c r="CE34" s="65"/>
      <c r="CF34" s="18"/>
      <c r="CG34" s="18"/>
      <c r="CH34" s="18"/>
      <c r="CI34" s="18"/>
      <c r="CJ34" s="65"/>
    </row>
    <row r="35" spans="1:88" s="1" customFormat="1" ht="11.25" hidden="1" customHeight="1" x14ac:dyDescent="0.3">
      <c r="A35" s="25"/>
      <c r="B35" s="61"/>
      <c r="C35" s="157">
        <f>IF(BX35="","",RANK(BX35,BX$35:BX$38,0)+ROW(A1)%%)</f>
        <v>3.0001000000000002</v>
      </c>
      <c r="D35" s="158"/>
      <c r="E35" s="158"/>
      <c r="F35" s="158"/>
      <c r="G35" s="159"/>
      <c r="H35" s="125" t="str">
        <f>" " &amp; $O$8</f>
        <v xml:space="preserve"> Ratze</v>
      </c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7"/>
      <c r="T35" s="42">
        <f>CF16+CF18+CF20+CF23+CF25+CF27</f>
        <v>6</v>
      </c>
      <c r="U35" s="43"/>
      <c r="V35" s="43"/>
      <c r="W35" s="43"/>
      <c r="X35" s="43"/>
      <c r="Y35" s="44"/>
      <c r="Z35" s="59">
        <f>CG16+CG18+CI20+CI23+CI25+CG27</f>
        <v>1</v>
      </c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5">
        <f>CH16+CH18+CH20+CH23+CH25+CH27</f>
        <v>3</v>
      </c>
      <c r="AL35" s="43"/>
      <c r="AM35" s="43"/>
      <c r="AN35" s="43"/>
      <c r="AO35" s="43"/>
      <c r="AP35" s="43"/>
      <c r="AQ35" s="43"/>
      <c r="AR35" s="43"/>
      <c r="AS35" s="43"/>
      <c r="AT35" s="43"/>
      <c r="AU35" s="45"/>
      <c r="AV35" s="55">
        <f>CI16+CI18+CG20+CG23+CG25+CI27</f>
        <v>2</v>
      </c>
      <c r="AW35" s="43"/>
      <c r="AX35" s="43"/>
      <c r="AY35" s="43"/>
      <c r="AZ35" s="43"/>
      <c r="BA35" s="43"/>
      <c r="BB35" s="43"/>
      <c r="BC35" s="43"/>
      <c r="BD35" s="43"/>
      <c r="BE35" s="43"/>
      <c r="BF35" s="45"/>
      <c r="BG35" s="42">
        <f>BR16+BR18+BZ20+BZ23+BZ25+BR27</f>
        <v>9</v>
      </c>
      <c r="BH35" s="43"/>
      <c r="BI35" s="43"/>
      <c r="BJ35" s="43"/>
      <c r="BK35" s="43"/>
      <c r="BL35" s="43" t="s">
        <v>2</v>
      </c>
      <c r="BM35" s="43"/>
      <c r="BN35" s="43">
        <f>BZ16+BZ18+BR20+BR23+BR25+BZ27</f>
        <v>9</v>
      </c>
      <c r="BO35" s="43"/>
      <c r="BP35" s="43"/>
      <c r="BQ35" s="43"/>
      <c r="BR35" s="45"/>
      <c r="BS35" s="55">
        <f>BG35-BN35</f>
        <v>0</v>
      </c>
      <c r="BT35" s="43"/>
      <c r="BU35" s="43"/>
      <c r="BV35" s="43"/>
      <c r="BW35" s="43"/>
      <c r="BX35" s="157">
        <f>(Z35*3)+AK35</f>
        <v>6</v>
      </c>
      <c r="BY35" s="158"/>
      <c r="BZ35" s="158"/>
      <c r="CA35" s="158"/>
      <c r="CB35" s="160">
        <f>BX35+ROW()/1000</f>
        <v>6.0350000000000001</v>
      </c>
      <c r="CC35" s="161"/>
      <c r="CD35" s="162"/>
      <c r="CE35" s="65"/>
      <c r="CF35" s="39"/>
      <c r="CG35" s="39"/>
      <c r="CH35" s="39"/>
      <c r="CI35" s="39"/>
      <c r="CJ35" s="65"/>
    </row>
    <row r="36" spans="1:88" s="1" customFormat="1" ht="11.25" hidden="1" customHeight="1" x14ac:dyDescent="0.3">
      <c r="A36" s="25"/>
      <c r="B36" s="61"/>
      <c r="C36" s="157">
        <f>IF(BX36="","",RANK(BX36,BX$35:BX$38,0)+ROW(A2)%%)</f>
        <v>1.0002</v>
      </c>
      <c r="D36" s="158"/>
      <c r="E36" s="158"/>
      <c r="F36" s="158"/>
      <c r="G36" s="159"/>
      <c r="H36" s="125" t="str">
        <f>" " &amp; $AF$8</f>
        <v xml:space="preserve"> Markus</v>
      </c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7"/>
      <c r="T36" s="42">
        <f>CF16+CF19+CF21+CF23+CF26+CF28</f>
        <v>6</v>
      </c>
      <c r="U36" s="43"/>
      <c r="V36" s="43"/>
      <c r="W36" s="43"/>
      <c r="X36" s="43"/>
      <c r="Y36" s="44"/>
      <c r="Z36" s="59">
        <f>CI16+CG19+CG21+CG23+CI26+CI28</f>
        <v>4</v>
      </c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5">
        <f>CH16+CH19+CH21+CH23+CH26+CH28</f>
        <v>1</v>
      </c>
      <c r="AL36" s="43"/>
      <c r="AM36" s="43"/>
      <c r="AN36" s="43"/>
      <c r="AO36" s="43"/>
      <c r="AP36" s="43"/>
      <c r="AQ36" s="43"/>
      <c r="AR36" s="43"/>
      <c r="AS36" s="43"/>
      <c r="AT36" s="43"/>
      <c r="AU36" s="45"/>
      <c r="AV36" s="55">
        <f>CG16+CI19+CI21+CI23+CG26+CG28</f>
        <v>1</v>
      </c>
      <c r="AW36" s="43"/>
      <c r="AX36" s="43"/>
      <c r="AY36" s="43"/>
      <c r="AZ36" s="43"/>
      <c r="BA36" s="43"/>
      <c r="BB36" s="43"/>
      <c r="BC36" s="43"/>
      <c r="BD36" s="43"/>
      <c r="BE36" s="43"/>
      <c r="BF36" s="45"/>
      <c r="BG36" s="42">
        <f>BZ16+BR19+BR21+BR23+BZ26+BZ28</f>
        <v>17</v>
      </c>
      <c r="BH36" s="43"/>
      <c r="BI36" s="43"/>
      <c r="BJ36" s="43"/>
      <c r="BK36" s="43"/>
      <c r="BL36" s="43" t="s">
        <v>2</v>
      </c>
      <c r="BM36" s="43"/>
      <c r="BN36" s="43">
        <f>BR16+BZ19+BZ21+BZ23+BR26+BR28</f>
        <v>8</v>
      </c>
      <c r="BO36" s="43"/>
      <c r="BP36" s="43"/>
      <c r="BQ36" s="43"/>
      <c r="BR36" s="45"/>
      <c r="BS36" s="55">
        <f>BG36-BN36</f>
        <v>9</v>
      </c>
      <c r="BT36" s="43"/>
      <c r="BU36" s="43"/>
      <c r="BV36" s="43"/>
      <c r="BW36" s="43"/>
      <c r="BX36" s="157">
        <f>(Z36*3)+AK36</f>
        <v>13</v>
      </c>
      <c r="BY36" s="158"/>
      <c r="BZ36" s="158"/>
      <c r="CA36" s="158"/>
      <c r="CB36" s="160">
        <f>BX36+ROW()/1000</f>
        <v>13.036</v>
      </c>
      <c r="CC36" s="161"/>
      <c r="CD36" s="162"/>
      <c r="CE36" s="65"/>
      <c r="CF36" s="39"/>
      <c r="CG36" s="39"/>
      <c r="CH36" s="39"/>
      <c r="CI36" s="39"/>
      <c r="CJ36" s="65"/>
    </row>
    <row r="37" spans="1:88" s="1" customFormat="1" ht="11.25" hidden="1" customHeight="1" x14ac:dyDescent="0.3">
      <c r="A37" s="25"/>
      <c r="B37" s="61"/>
      <c r="C37" s="157">
        <f>IF(BX37="","",RANK(BX37,BX$35:BX$38,0)+ROW(A3)%%)</f>
        <v>4.0003000000000002</v>
      </c>
      <c r="D37" s="158"/>
      <c r="E37" s="158"/>
      <c r="F37" s="158"/>
      <c r="G37" s="159"/>
      <c r="H37" s="125" t="str">
        <f>" " &amp; $AW$8</f>
        <v xml:space="preserve"> Schmiddi</v>
      </c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7"/>
      <c r="T37" s="42">
        <f>CF17+CF18+CF21+CF24+CF25+CF28</f>
        <v>6</v>
      </c>
      <c r="U37" s="43"/>
      <c r="V37" s="43"/>
      <c r="W37" s="43"/>
      <c r="X37" s="43"/>
      <c r="Y37" s="44"/>
      <c r="Z37" s="59">
        <f>CG17+CI18+CI21+CI24+CG25+CG28</f>
        <v>0</v>
      </c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5">
        <f>CH17+CH18+CH21+CH24+CH25+CH28</f>
        <v>2</v>
      </c>
      <c r="AL37" s="43"/>
      <c r="AM37" s="43"/>
      <c r="AN37" s="43"/>
      <c r="AO37" s="43"/>
      <c r="AP37" s="43"/>
      <c r="AQ37" s="43"/>
      <c r="AR37" s="43"/>
      <c r="AS37" s="43"/>
      <c r="AT37" s="43"/>
      <c r="AU37" s="45"/>
      <c r="AV37" s="55">
        <f>CI17+CG18+CG21+CG24+CI25+CI28</f>
        <v>4</v>
      </c>
      <c r="AW37" s="43"/>
      <c r="AX37" s="43"/>
      <c r="AY37" s="43"/>
      <c r="AZ37" s="43"/>
      <c r="BA37" s="43"/>
      <c r="BB37" s="43"/>
      <c r="BC37" s="43"/>
      <c r="BD37" s="43"/>
      <c r="BE37" s="43"/>
      <c r="BF37" s="45"/>
      <c r="BG37" s="42">
        <f>BR17+BZ18+BZ21+BZ24+BR25+BR28</f>
        <v>8</v>
      </c>
      <c r="BH37" s="43"/>
      <c r="BI37" s="43"/>
      <c r="BJ37" s="43"/>
      <c r="BK37" s="43"/>
      <c r="BL37" s="43" t="s">
        <v>2</v>
      </c>
      <c r="BM37" s="43"/>
      <c r="BN37" s="43">
        <f>BZ17+BR18+BR21+BR24+BZ25+BZ28</f>
        <v>23</v>
      </c>
      <c r="BO37" s="43"/>
      <c r="BP37" s="43"/>
      <c r="BQ37" s="43"/>
      <c r="BR37" s="45"/>
      <c r="BS37" s="55">
        <f>BG37-BN37</f>
        <v>-15</v>
      </c>
      <c r="BT37" s="43"/>
      <c r="BU37" s="43"/>
      <c r="BV37" s="43"/>
      <c r="BW37" s="43"/>
      <c r="BX37" s="157">
        <f>(Z37*3)+AK37</f>
        <v>2</v>
      </c>
      <c r="BY37" s="158"/>
      <c r="BZ37" s="158"/>
      <c r="CA37" s="158"/>
      <c r="CB37" s="160">
        <f>BX37+ROW()/1000</f>
        <v>2.0369999999999999</v>
      </c>
      <c r="CC37" s="161"/>
      <c r="CD37" s="162"/>
      <c r="CE37" s="65"/>
      <c r="CF37" s="39"/>
      <c r="CG37" s="39"/>
      <c r="CH37" s="39"/>
      <c r="CI37" s="39"/>
      <c r="CJ37" s="65"/>
    </row>
    <row r="38" spans="1:88" s="1" customFormat="1" ht="11.25" hidden="1" customHeight="1" x14ac:dyDescent="0.3">
      <c r="A38" s="25"/>
      <c r="B38" s="61"/>
      <c r="C38" s="157">
        <f>IF(BX38="","",RANK(BX38,BX$35:BX$38,0)+ROW(A4)%%)</f>
        <v>2.0004</v>
      </c>
      <c r="D38" s="158"/>
      <c r="E38" s="158"/>
      <c r="F38" s="158"/>
      <c r="G38" s="159"/>
      <c r="H38" s="125" t="str">
        <f>" " &amp; $BN$8</f>
        <v xml:space="preserve"> Christoph</v>
      </c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7"/>
      <c r="T38" s="42">
        <f>CF17+CF19+CF20+CF24+CF26+CF27</f>
        <v>6</v>
      </c>
      <c r="U38" s="43"/>
      <c r="V38" s="43"/>
      <c r="W38" s="43"/>
      <c r="X38" s="43"/>
      <c r="Y38" s="44"/>
      <c r="Z38" s="42">
        <f>CI17+CI19+CG20+CG24+CG26+CI27</f>
        <v>4</v>
      </c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55">
        <f>CH17+CH19+CH20+CH24+CH26+CH27</f>
        <v>0</v>
      </c>
      <c r="AL38" s="43"/>
      <c r="AM38" s="43"/>
      <c r="AN38" s="43"/>
      <c r="AO38" s="43"/>
      <c r="AP38" s="43"/>
      <c r="AQ38" s="43"/>
      <c r="AR38" s="43"/>
      <c r="AS38" s="43"/>
      <c r="AT38" s="43"/>
      <c r="AU38" s="45"/>
      <c r="AV38" s="55">
        <f>CG17+CG19+CI20+CI24+CI26+CG27</f>
        <v>2</v>
      </c>
      <c r="AW38" s="43"/>
      <c r="AX38" s="43"/>
      <c r="AY38" s="43"/>
      <c r="AZ38" s="43"/>
      <c r="BA38" s="43"/>
      <c r="BB38" s="43"/>
      <c r="BC38" s="43"/>
      <c r="BD38" s="43"/>
      <c r="BE38" s="43"/>
      <c r="BF38" s="45"/>
      <c r="BG38" s="42">
        <f>BZ17+BZ19+BR20+BR24+BR26+BZ27</f>
        <v>14</v>
      </c>
      <c r="BH38" s="43"/>
      <c r="BI38" s="43"/>
      <c r="BJ38" s="43"/>
      <c r="BK38" s="43"/>
      <c r="BL38" s="43" t="s">
        <v>2</v>
      </c>
      <c r="BM38" s="43"/>
      <c r="BN38" s="43">
        <f>BR17+BR19+BZ20+BZ24+BZ26+BR27</f>
        <v>8</v>
      </c>
      <c r="BO38" s="43"/>
      <c r="BP38" s="43"/>
      <c r="BQ38" s="43"/>
      <c r="BR38" s="45"/>
      <c r="BS38" s="55">
        <f>BG38-BN38</f>
        <v>6</v>
      </c>
      <c r="BT38" s="43"/>
      <c r="BU38" s="43"/>
      <c r="BV38" s="43"/>
      <c r="BW38" s="43"/>
      <c r="BX38" s="157">
        <f>(Z38*3)+AK38</f>
        <v>12</v>
      </c>
      <c r="BY38" s="158"/>
      <c r="BZ38" s="158"/>
      <c r="CA38" s="158"/>
      <c r="CB38" s="160">
        <f>BX38+ROW()/1000</f>
        <v>12.038</v>
      </c>
      <c r="CC38" s="161"/>
      <c r="CD38" s="162"/>
      <c r="CE38" s="65"/>
      <c r="CF38" s="39"/>
      <c r="CG38" s="39"/>
      <c r="CH38" s="39"/>
      <c r="CI38" s="39"/>
      <c r="CJ38" s="65"/>
    </row>
    <row r="39" spans="1:88" s="1" customFormat="1" ht="7.5" hidden="1" customHeight="1" x14ac:dyDescent="0.3">
      <c r="A39" s="25"/>
      <c r="B39" s="47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9"/>
      <c r="CF39" s="39"/>
      <c r="CG39" s="39"/>
      <c r="CH39" s="39"/>
      <c r="CI39" s="39"/>
      <c r="CJ39" s="65"/>
    </row>
    <row r="40" spans="1:88" s="1" customFormat="1" ht="11.25" customHeight="1" x14ac:dyDescent="0.3">
      <c r="A40" s="25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  <c r="BD40" s="58"/>
      <c r="BE40" s="58"/>
      <c r="BF40" s="58"/>
      <c r="BG40" s="58"/>
      <c r="BH40" s="58"/>
      <c r="BI40" s="58"/>
      <c r="BJ40" s="58"/>
      <c r="BK40" s="58"/>
      <c r="BL40" s="58"/>
      <c r="BM40" s="58"/>
      <c r="BN40" s="58"/>
      <c r="BO40" s="58"/>
      <c r="BP40" s="58"/>
      <c r="BQ40" s="58"/>
      <c r="BR40" s="58"/>
      <c r="BS40" s="58"/>
      <c r="BT40" s="58"/>
      <c r="BU40" s="58"/>
      <c r="BV40" s="58"/>
      <c r="BW40" s="58"/>
      <c r="BX40" s="58"/>
      <c r="BY40" s="58"/>
      <c r="BZ40" s="58"/>
      <c r="CA40" s="58"/>
      <c r="CB40" s="58"/>
      <c r="CC40" s="58"/>
      <c r="CD40" s="58"/>
      <c r="CE40" s="58"/>
      <c r="CF40" s="39"/>
      <c r="CG40" s="39"/>
      <c r="CH40" s="39"/>
      <c r="CI40" s="39"/>
      <c r="CJ40" s="65"/>
    </row>
    <row r="41" spans="1:88" s="1" customFormat="1" ht="7.5" customHeight="1" x14ac:dyDescent="0.3">
      <c r="A41" s="25"/>
      <c r="B41" s="59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8"/>
      <c r="BQ41" s="58"/>
      <c r="BR41" s="58"/>
      <c r="BS41" s="58"/>
      <c r="BT41" s="58"/>
      <c r="BU41" s="58"/>
      <c r="BV41" s="58"/>
      <c r="BW41" s="58"/>
      <c r="BX41" s="58"/>
      <c r="BY41" s="58"/>
      <c r="BZ41" s="58"/>
      <c r="CA41" s="58"/>
      <c r="CB41" s="58"/>
      <c r="CC41" s="58"/>
      <c r="CD41" s="58"/>
      <c r="CE41" s="60"/>
      <c r="CF41" s="39"/>
      <c r="CG41" s="39"/>
      <c r="CH41" s="39"/>
      <c r="CI41" s="39"/>
      <c r="CJ41" s="65"/>
    </row>
    <row r="42" spans="1:88" s="1" customFormat="1" ht="15" customHeight="1" x14ac:dyDescent="0.3">
      <c r="A42" s="25"/>
      <c r="B42" s="61"/>
      <c r="C42" s="62" t="s">
        <v>11</v>
      </c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63"/>
      <c r="BB42" s="63"/>
      <c r="BC42" s="63"/>
      <c r="BD42" s="63"/>
      <c r="BE42" s="63"/>
      <c r="BF42" s="63"/>
      <c r="BG42" s="63"/>
      <c r="BH42" s="63"/>
      <c r="BI42" s="63"/>
      <c r="BJ42" s="63"/>
      <c r="BK42" s="63"/>
      <c r="BL42" s="63"/>
      <c r="BM42" s="63"/>
      <c r="BN42" s="63"/>
      <c r="BO42" s="63"/>
      <c r="BP42" s="63"/>
      <c r="BQ42" s="63"/>
      <c r="BR42" s="63"/>
      <c r="BS42" s="63"/>
      <c r="BT42" s="63"/>
      <c r="BU42" s="63"/>
      <c r="BV42" s="63"/>
      <c r="BW42" s="63"/>
      <c r="BX42" s="63"/>
      <c r="BY42" s="63"/>
      <c r="BZ42" s="63"/>
      <c r="CA42" s="63"/>
      <c r="CB42" s="63"/>
      <c r="CC42" s="63"/>
      <c r="CD42" s="64"/>
      <c r="CE42" s="65"/>
      <c r="CF42" s="39"/>
      <c r="CG42" s="39"/>
      <c r="CH42" s="39"/>
      <c r="CI42" s="39"/>
      <c r="CJ42" s="65"/>
    </row>
    <row r="43" spans="1:88" s="1" customFormat="1" ht="7.5" customHeight="1" x14ac:dyDescent="0.3">
      <c r="A43" s="25"/>
      <c r="B43" s="61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58"/>
      <c r="BB43" s="58"/>
      <c r="BC43" s="58"/>
      <c r="BD43" s="58"/>
      <c r="BE43" s="58"/>
      <c r="BF43" s="58"/>
      <c r="BG43" s="58"/>
      <c r="BH43" s="58"/>
      <c r="BI43" s="58"/>
      <c r="BJ43" s="58"/>
      <c r="BK43" s="58"/>
      <c r="BL43" s="58"/>
      <c r="BM43" s="58"/>
      <c r="BN43" s="58"/>
      <c r="BO43" s="58"/>
      <c r="BP43" s="58"/>
      <c r="BQ43" s="58"/>
      <c r="BR43" s="58"/>
      <c r="BS43" s="58"/>
      <c r="BT43" s="58"/>
      <c r="BU43" s="58"/>
      <c r="BV43" s="58"/>
      <c r="BW43" s="58"/>
      <c r="BX43" s="58"/>
      <c r="BY43" s="58"/>
      <c r="BZ43" s="58"/>
      <c r="CA43" s="58"/>
      <c r="CB43" s="58"/>
      <c r="CC43" s="58"/>
      <c r="CD43" s="58"/>
      <c r="CE43" s="65"/>
      <c r="CF43" s="39"/>
      <c r="CG43" s="39"/>
      <c r="CH43" s="39"/>
      <c r="CI43" s="39"/>
      <c r="CJ43" s="65"/>
    </row>
    <row r="44" spans="1:88" s="3" customFormat="1" ht="11.25" customHeight="1" x14ac:dyDescent="0.3">
      <c r="A44" s="25"/>
      <c r="B44" s="61"/>
      <c r="C44" s="57" t="s">
        <v>12</v>
      </c>
      <c r="D44" s="57"/>
      <c r="E44" s="57"/>
      <c r="F44" s="57"/>
      <c r="G44" s="57"/>
      <c r="H44" s="66" t="str">
        <f>" Spieler"</f>
        <v xml:space="preserve"> Spieler</v>
      </c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8"/>
      <c r="T44" s="57" t="s">
        <v>13</v>
      </c>
      <c r="U44" s="57"/>
      <c r="V44" s="57"/>
      <c r="W44" s="57"/>
      <c r="X44" s="57"/>
      <c r="Y44" s="69"/>
      <c r="Z44" s="70" t="s">
        <v>14</v>
      </c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 t="s">
        <v>15</v>
      </c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2" t="s">
        <v>16</v>
      </c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 t="s">
        <v>17</v>
      </c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69"/>
      <c r="BS44" s="56" t="s">
        <v>18</v>
      </c>
      <c r="BT44" s="57"/>
      <c r="BU44" s="57"/>
      <c r="BV44" s="57"/>
      <c r="BW44" s="57"/>
      <c r="BX44" s="57" t="s">
        <v>19</v>
      </c>
      <c r="BY44" s="57"/>
      <c r="BZ44" s="57"/>
      <c r="CA44" s="57"/>
      <c r="CB44" s="57"/>
      <c r="CC44" s="57"/>
      <c r="CD44" s="57"/>
      <c r="CE44" s="65"/>
      <c r="CF44" s="18"/>
      <c r="CG44" s="18"/>
      <c r="CH44" s="18"/>
      <c r="CI44" s="18"/>
      <c r="CJ44" s="65"/>
    </row>
    <row r="45" spans="1:88" s="1" customFormat="1" ht="11.25" customHeight="1" x14ac:dyDescent="0.3">
      <c r="A45" s="25"/>
      <c r="B45" s="61"/>
      <c r="C45" s="163">
        <f>INDEX($C$35:$C$38,MATCH(LARGE($CB$35:$CB$38,ROW(A1)),$CB$35:$CB$38,0),1)</f>
        <v>1.0002</v>
      </c>
      <c r="D45" s="164"/>
      <c r="E45" s="164"/>
      <c r="F45" s="164"/>
      <c r="G45" s="165"/>
      <c r="H45" s="125" t="str">
        <f>" " &amp; INDEX($H$35:$H$38,MATCH(LARGE($CB$35:$CB$38,ROW(A1)),$CB$35:$CB$38,0),1)</f>
        <v xml:space="preserve">  Markus</v>
      </c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7"/>
      <c r="T45" s="42">
        <f>INDEX($T$35:$T$38,MATCH(LARGE($CB$35:$CB$38,ROW(A1)),$CB$35:$CB$38,0),1)</f>
        <v>6</v>
      </c>
      <c r="U45" s="43"/>
      <c r="V45" s="43"/>
      <c r="W45" s="43"/>
      <c r="X45" s="43"/>
      <c r="Y45" s="44"/>
      <c r="Z45" s="42">
        <f>INDEX($Z$35:$Z$38,MATCH(LARGE($CB$35:$CB$38,ROW(A1)),$CB$35:$CB$38,0),1)</f>
        <v>4</v>
      </c>
      <c r="AA45" s="43"/>
      <c r="AB45" s="43"/>
      <c r="AC45" s="43"/>
      <c r="AD45" s="43"/>
      <c r="AE45" s="43"/>
      <c r="AF45" s="43"/>
      <c r="AG45" s="43"/>
      <c r="AH45" s="43"/>
      <c r="AI45" s="43"/>
      <c r="AJ45" s="45"/>
      <c r="AK45" s="55">
        <f>INDEX($AK$35:$AK$38,MATCH(LARGE($CB$35:$CB$38,ROW(A1)),$CB$35:$CB$38,0),1)</f>
        <v>1</v>
      </c>
      <c r="AL45" s="43"/>
      <c r="AM45" s="43"/>
      <c r="AN45" s="43"/>
      <c r="AO45" s="43"/>
      <c r="AP45" s="43"/>
      <c r="AQ45" s="43"/>
      <c r="AR45" s="43"/>
      <c r="AS45" s="43"/>
      <c r="AT45" s="43"/>
      <c r="AU45" s="45"/>
      <c r="AV45" s="55">
        <f>INDEX($AV$35:$AV$38,MATCH(LARGE($CB$35:$CB$38,ROW(A1)),$CB$35:$CB$38,0),1)</f>
        <v>1</v>
      </c>
      <c r="AW45" s="43"/>
      <c r="AX45" s="43"/>
      <c r="AY45" s="43"/>
      <c r="AZ45" s="43"/>
      <c r="BA45" s="43"/>
      <c r="BB45" s="43"/>
      <c r="BC45" s="43"/>
      <c r="BD45" s="43"/>
      <c r="BE45" s="43"/>
      <c r="BF45" s="45"/>
      <c r="BG45" s="42">
        <f>INDEX($BG$35:$BG$38,MATCH(LARGE($CB$35:$CB$38,ROW(A1)),$CB$35:$CB$38,0),1)</f>
        <v>17</v>
      </c>
      <c r="BH45" s="43"/>
      <c r="BI45" s="43"/>
      <c r="BJ45" s="43"/>
      <c r="BK45" s="43"/>
      <c r="BL45" s="43" t="s">
        <v>2</v>
      </c>
      <c r="BM45" s="43"/>
      <c r="BN45" s="43">
        <f>INDEX($BN$35:$BN$38,MATCH(LARGE($CB$35:$CB$38,ROW(A1)),$CB$35:$CB$38,0),1)</f>
        <v>8</v>
      </c>
      <c r="BO45" s="43"/>
      <c r="BP45" s="43"/>
      <c r="BQ45" s="43"/>
      <c r="BR45" s="45"/>
      <c r="BS45" s="55">
        <f>INDEX($BS$35:$BS$38,MATCH(LARGE($CB$35:$CB$38,ROW(A1)),$CB$35:$CB$38,0),1)</f>
        <v>9</v>
      </c>
      <c r="BT45" s="43"/>
      <c r="BU45" s="43"/>
      <c r="BV45" s="43"/>
      <c r="BW45" s="43"/>
      <c r="BX45" s="157">
        <f>INDEX($BX$35:$BX$38,MATCH(LARGE($CB$35:$CB$38,ROW(A1)),$CB$35:$CB$38,0),1)</f>
        <v>13</v>
      </c>
      <c r="BY45" s="158"/>
      <c r="BZ45" s="158"/>
      <c r="CA45" s="158"/>
      <c r="CB45" s="158"/>
      <c r="CC45" s="158"/>
      <c r="CD45" s="159"/>
      <c r="CE45" s="65"/>
      <c r="CF45" s="39"/>
      <c r="CG45" s="39"/>
      <c r="CH45" s="39"/>
      <c r="CI45" s="39"/>
      <c r="CJ45" s="65"/>
    </row>
    <row r="46" spans="1:88" s="1" customFormat="1" ht="11.25" customHeight="1" x14ac:dyDescent="0.3">
      <c r="A46" s="25"/>
      <c r="B46" s="61"/>
      <c r="C46" s="163">
        <f>INDEX($C$35:$C$38,MATCH(LARGE($CB$35:$CB$38,ROW(A2)),$CB$35:$CB$38,0),1)</f>
        <v>2.0004</v>
      </c>
      <c r="D46" s="164"/>
      <c r="E46" s="164"/>
      <c r="F46" s="164"/>
      <c r="G46" s="165"/>
      <c r="H46" s="125" t="str">
        <f>" " &amp; INDEX($H$35:$H$38,MATCH(LARGE($CB$35:$CB$38,ROW(A2)),$CB$35:$CB$38,0),1)</f>
        <v xml:space="preserve">  Christoph</v>
      </c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7"/>
      <c r="T46" s="42">
        <f>INDEX($T$35:$T$38,MATCH(LARGE($CB$35:$CB$38,ROW(A2)),$CB$35:$CB$38,0),1)</f>
        <v>6</v>
      </c>
      <c r="U46" s="43"/>
      <c r="V46" s="43"/>
      <c r="W46" s="43"/>
      <c r="X46" s="43"/>
      <c r="Y46" s="44"/>
      <c r="Z46" s="42">
        <f>INDEX($Z$35:$Z$38,MATCH(LARGE($CB$35:$CB$38,ROW(A2)),$CB$35:$CB$38,0),1)</f>
        <v>4</v>
      </c>
      <c r="AA46" s="43"/>
      <c r="AB46" s="43"/>
      <c r="AC46" s="43"/>
      <c r="AD46" s="43"/>
      <c r="AE46" s="43"/>
      <c r="AF46" s="43"/>
      <c r="AG46" s="43"/>
      <c r="AH46" s="43"/>
      <c r="AI46" s="43"/>
      <c r="AJ46" s="45"/>
      <c r="AK46" s="55">
        <f>INDEX($AK$35:$AK$38,MATCH(LARGE($CB$35:$CB$38,ROW(A2)),$CB$35:$CB$38,0),1)</f>
        <v>0</v>
      </c>
      <c r="AL46" s="43"/>
      <c r="AM46" s="43"/>
      <c r="AN46" s="43"/>
      <c r="AO46" s="43"/>
      <c r="AP46" s="43"/>
      <c r="AQ46" s="43"/>
      <c r="AR46" s="43"/>
      <c r="AS46" s="43"/>
      <c r="AT46" s="43"/>
      <c r="AU46" s="45"/>
      <c r="AV46" s="55">
        <f>INDEX($AV$35:$AV$38,MATCH(LARGE($CB$35:$CB$38,ROW(A2)),$CB$35:$CB$38,0),1)</f>
        <v>2</v>
      </c>
      <c r="AW46" s="43"/>
      <c r="AX46" s="43"/>
      <c r="AY46" s="43"/>
      <c r="AZ46" s="43"/>
      <c r="BA46" s="43"/>
      <c r="BB46" s="43"/>
      <c r="BC46" s="43"/>
      <c r="BD46" s="43"/>
      <c r="BE46" s="43"/>
      <c r="BF46" s="45"/>
      <c r="BG46" s="42">
        <f>INDEX($BG$35:$BG$38,MATCH(LARGE($CB$35:$CB$38,ROW(A2)),$CB$35:$CB$38,0),1)</f>
        <v>14</v>
      </c>
      <c r="BH46" s="43"/>
      <c r="BI46" s="43"/>
      <c r="BJ46" s="43"/>
      <c r="BK46" s="43"/>
      <c r="BL46" s="43" t="s">
        <v>2</v>
      </c>
      <c r="BM46" s="43"/>
      <c r="BN46" s="43">
        <f>INDEX($BN$35:$BN$38,MATCH(LARGE($CB$35:$CB$38,ROW(A2)),$CB$35:$CB$38,0),1)</f>
        <v>8</v>
      </c>
      <c r="BO46" s="43"/>
      <c r="BP46" s="43"/>
      <c r="BQ46" s="43"/>
      <c r="BR46" s="45"/>
      <c r="BS46" s="55">
        <f>INDEX($BS$35:$BS$38,MATCH(LARGE($CB$35:$CB$38,ROW(A2)),$CB$35:$CB$38,0),1)</f>
        <v>6</v>
      </c>
      <c r="BT46" s="43"/>
      <c r="BU46" s="43"/>
      <c r="BV46" s="43"/>
      <c r="BW46" s="43"/>
      <c r="BX46" s="157">
        <f>INDEX($BX$35:$BX$38,MATCH(LARGE($CB$35:$CB$38,ROW(A2)),$CB$35:$CB$38,0),1)</f>
        <v>12</v>
      </c>
      <c r="BY46" s="158"/>
      <c r="BZ46" s="158"/>
      <c r="CA46" s="158"/>
      <c r="CB46" s="158"/>
      <c r="CC46" s="158"/>
      <c r="CD46" s="159"/>
      <c r="CE46" s="65"/>
      <c r="CF46" s="39"/>
      <c r="CG46" s="39"/>
      <c r="CH46" s="39"/>
      <c r="CI46" s="39"/>
      <c r="CJ46" s="65"/>
    </row>
    <row r="47" spans="1:88" s="1" customFormat="1" ht="11.25" customHeight="1" x14ac:dyDescent="0.3">
      <c r="A47" s="25"/>
      <c r="B47" s="61"/>
      <c r="C47" s="163">
        <f>INDEX($C$35:$C$38,MATCH(LARGE($CB$35:$CB$38,ROW(A3)),$CB$35:$CB$38,0),1)</f>
        <v>3.0001000000000002</v>
      </c>
      <c r="D47" s="164"/>
      <c r="E47" s="164"/>
      <c r="F47" s="164"/>
      <c r="G47" s="165"/>
      <c r="H47" s="125" t="str">
        <f>" " &amp; INDEX($H$35:$H$38,MATCH(LARGE($CB$35:$CB$38,ROW(A3)),$CB$35:$CB$38,0),1)</f>
        <v xml:space="preserve">  Ratze</v>
      </c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7"/>
      <c r="T47" s="42">
        <f>INDEX($T$35:$T$38,MATCH(LARGE($CB$35:$CB$38,ROW(A3)),$CB$35:$CB$38,0),1)</f>
        <v>6</v>
      </c>
      <c r="U47" s="43"/>
      <c r="V47" s="43"/>
      <c r="W47" s="43"/>
      <c r="X47" s="43"/>
      <c r="Y47" s="44"/>
      <c r="Z47" s="42">
        <f>INDEX($Z$35:$Z$38,MATCH(LARGE($CB$35:$CB$38,ROW(A3)),$CB$35:$CB$38,0),1)</f>
        <v>1</v>
      </c>
      <c r="AA47" s="43"/>
      <c r="AB47" s="43"/>
      <c r="AC47" s="43"/>
      <c r="AD47" s="43"/>
      <c r="AE47" s="43"/>
      <c r="AF47" s="43"/>
      <c r="AG47" s="43"/>
      <c r="AH47" s="43"/>
      <c r="AI47" s="43"/>
      <c r="AJ47" s="45"/>
      <c r="AK47" s="55">
        <f>INDEX($AK$35:$AK$38,MATCH(LARGE($CB$35:$CB$38,ROW(A3)),$CB$35:$CB$38,0),1)</f>
        <v>3</v>
      </c>
      <c r="AL47" s="43"/>
      <c r="AM47" s="43"/>
      <c r="AN47" s="43"/>
      <c r="AO47" s="43"/>
      <c r="AP47" s="43"/>
      <c r="AQ47" s="43"/>
      <c r="AR47" s="43"/>
      <c r="AS47" s="43"/>
      <c r="AT47" s="43"/>
      <c r="AU47" s="45"/>
      <c r="AV47" s="55">
        <f>INDEX($AV$35:$AV$38,MATCH(LARGE($CB$35:$CB$38,ROW(A3)),$CB$35:$CB$38,0),1)</f>
        <v>2</v>
      </c>
      <c r="AW47" s="43"/>
      <c r="AX47" s="43"/>
      <c r="AY47" s="43"/>
      <c r="AZ47" s="43"/>
      <c r="BA47" s="43"/>
      <c r="BB47" s="43"/>
      <c r="BC47" s="43"/>
      <c r="BD47" s="43"/>
      <c r="BE47" s="43"/>
      <c r="BF47" s="45"/>
      <c r="BG47" s="42">
        <f>INDEX($BG$35:$BG$38,MATCH(LARGE($CB$35:$CB$38,ROW(A3)),$CB$35:$CB$38,0),1)</f>
        <v>9</v>
      </c>
      <c r="BH47" s="43"/>
      <c r="BI47" s="43"/>
      <c r="BJ47" s="43"/>
      <c r="BK47" s="43"/>
      <c r="BL47" s="43" t="s">
        <v>2</v>
      </c>
      <c r="BM47" s="43"/>
      <c r="BN47" s="43">
        <f>INDEX($BN$35:$BN$38,MATCH(LARGE($CB$35:$CB$38,ROW(A3)),$CB$35:$CB$38,0),1)</f>
        <v>9</v>
      </c>
      <c r="BO47" s="43"/>
      <c r="BP47" s="43"/>
      <c r="BQ47" s="43"/>
      <c r="BR47" s="45"/>
      <c r="BS47" s="55">
        <f>INDEX($BS$35:$BS$38,MATCH(LARGE($CB$35:$CB$38,ROW(A3)),$CB$35:$CB$38,0),1)</f>
        <v>0</v>
      </c>
      <c r="BT47" s="43"/>
      <c r="BU47" s="43"/>
      <c r="BV47" s="43"/>
      <c r="BW47" s="43"/>
      <c r="BX47" s="157">
        <f>INDEX($BX$35:$BX$38,MATCH(LARGE($CB$35:$CB$38,ROW(A3)),$CB$35:$CB$38,0),1)</f>
        <v>6</v>
      </c>
      <c r="BY47" s="158"/>
      <c r="BZ47" s="158"/>
      <c r="CA47" s="158"/>
      <c r="CB47" s="158"/>
      <c r="CC47" s="158"/>
      <c r="CD47" s="159"/>
      <c r="CE47" s="65"/>
      <c r="CF47" s="39"/>
      <c r="CG47" s="39"/>
      <c r="CH47" s="39"/>
      <c r="CI47" s="39"/>
      <c r="CJ47" s="65"/>
    </row>
    <row r="48" spans="1:88" s="1" customFormat="1" ht="11.25" customHeight="1" x14ac:dyDescent="0.3">
      <c r="A48" s="25"/>
      <c r="B48" s="61"/>
      <c r="C48" s="163">
        <f>INDEX($C$35:$C$38,MATCH(LARGE($CB$35:$CB$38,ROW(A4)),$CB$35:$CB$38,0),1)</f>
        <v>4.0003000000000002</v>
      </c>
      <c r="D48" s="164"/>
      <c r="E48" s="164"/>
      <c r="F48" s="164"/>
      <c r="G48" s="165"/>
      <c r="H48" s="125" t="str">
        <f>" " &amp; INDEX($H$35:$H$38,MATCH(LARGE($CB$35:$CB$38,ROW(A4)),$CB$35:$CB$38,0),1)</f>
        <v xml:space="preserve">  Schmiddi</v>
      </c>
      <c r="I48" s="126"/>
      <c r="J48" s="126"/>
      <c r="K48" s="126"/>
      <c r="L48" s="126"/>
      <c r="M48" s="126"/>
      <c r="N48" s="126"/>
      <c r="O48" s="126"/>
      <c r="P48" s="126"/>
      <c r="Q48" s="126"/>
      <c r="R48" s="126"/>
      <c r="S48" s="127"/>
      <c r="T48" s="42">
        <f>INDEX($T$35:$T$38,MATCH(LARGE($CB$35:$CB$38,ROW(A4)),$CB$35:$CB$38,0),1)</f>
        <v>6</v>
      </c>
      <c r="U48" s="43"/>
      <c r="V48" s="43"/>
      <c r="W48" s="43"/>
      <c r="X48" s="43"/>
      <c r="Y48" s="44"/>
      <c r="Z48" s="42">
        <f>INDEX($Z$35:$Z$38,MATCH(LARGE($CB$35:$CB$38,ROW(A4)),$CB$35:$CB$38,0),1)</f>
        <v>0</v>
      </c>
      <c r="AA48" s="43"/>
      <c r="AB48" s="43"/>
      <c r="AC48" s="43"/>
      <c r="AD48" s="43"/>
      <c r="AE48" s="43"/>
      <c r="AF48" s="43"/>
      <c r="AG48" s="43"/>
      <c r="AH48" s="43"/>
      <c r="AI48" s="43"/>
      <c r="AJ48" s="45"/>
      <c r="AK48" s="55">
        <f>INDEX($AK$35:$AK$38,MATCH(LARGE($CB$35:$CB$38,ROW(A4)),$CB$35:$CB$38,0),1)</f>
        <v>2</v>
      </c>
      <c r="AL48" s="43"/>
      <c r="AM48" s="43"/>
      <c r="AN48" s="43"/>
      <c r="AO48" s="43"/>
      <c r="AP48" s="43"/>
      <c r="AQ48" s="43"/>
      <c r="AR48" s="43"/>
      <c r="AS48" s="43"/>
      <c r="AT48" s="43"/>
      <c r="AU48" s="45"/>
      <c r="AV48" s="55">
        <f>INDEX($AV$35:$AV$38,MATCH(LARGE($CB$35:$CB$38,ROW(A4)),$CB$35:$CB$38,0),1)</f>
        <v>4</v>
      </c>
      <c r="AW48" s="43"/>
      <c r="AX48" s="43"/>
      <c r="AY48" s="43"/>
      <c r="AZ48" s="43"/>
      <c r="BA48" s="43"/>
      <c r="BB48" s="43"/>
      <c r="BC48" s="43"/>
      <c r="BD48" s="43"/>
      <c r="BE48" s="43"/>
      <c r="BF48" s="45"/>
      <c r="BG48" s="42">
        <f>INDEX($BG$35:$BG$38,MATCH(LARGE($CB$35:$CB$38,ROW(A4)),$CB$35:$CB$38,0),1)</f>
        <v>8</v>
      </c>
      <c r="BH48" s="43"/>
      <c r="BI48" s="43"/>
      <c r="BJ48" s="43"/>
      <c r="BK48" s="43"/>
      <c r="BL48" s="43" t="s">
        <v>2</v>
      </c>
      <c r="BM48" s="43"/>
      <c r="BN48" s="43">
        <f>INDEX($BN$35:$BN$38,MATCH(LARGE($CB$35:$CB$38,ROW(A4)),$CB$35:$CB$38,0),1)</f>
        <v>23</v>
      </c>
      <c r="BO48" s="43"/>
      <c r="BP48" s="43"/>
      <c r="BQ48" s="43"/>
      <c r="BR48" s="45"/>
      <c r="BS48" s="55">
        <f>INDEX($BS$35:$BS$38,MATCH(LARGE($CB$35:$CB$38,ROW(A4)),$CB$35:$CB$38,0),1)</f>
        <v>-15</v>
      </c>
      <c r="BT48" s="43"/>
      <c r="BU48" s="43"/>
      <c r="BV48" s="43"/>
      <c r="BW48" s="43"/>
      <c r="BX48" s="157">
        <f>INDEX($BX$35:$BX$38,MATCH(LARGE($CB$35:$CB$38,ROW(A4)),$CB$35:$CB$38,0),1)</f>
        <v>2</v>
      </c>
      <c r="BY48" s="158"/>
      <c r="BZ48" s="158"/>
      <c r="CA48" s="158"/>
      <c r="CB48" s="158"/>
      <c r="CC48" s="158"/>
      <c r="CD48" s="159"/>
      <c r="CE48" s="65"/>
      <c r="CF48" s="39"/>
      <c r="CG48" s="39"/>
      <c r="CH48" s="39"/>
      <c r="CI48" s="39"/>
      <c r="CJ48" s="65"/>
    </row>
    <row r="49" spans="1:88" s="1" customFormat="1" ht="7.5" customHeight="1" x14ac:dyDescent="0.3">
      <c r="A49" s="25"/>
      <c r="B49" s="47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  <c r="BF49" s="48"/>
      <c r="BG49" s="48"/>
      <c r="BH49" s="48"/>
      <c r="BI49" s="48"/>
      <c r="BJ49" s="48"/>
      <c r="BK49" s="48"/>
      <c r="BL49" s="48"/>
      <c r="BM49" s="48"/>
      <c r="BN49" s="48"/>
      <c r="BO49" s="48"/>
      <c r="BP49" s="48"/>
      <c r="BQ49" s="48"/>
      <c r="BR49" s="48"/>
      <c r="BS49" s="48"/>
      <c r="BT49" s="48"/>
      <c r="BU49" s="48"/>
      <c r="BV49" s="48"/>
      <c r="BW49" s="48"/>
      <c r="BX49" s="48"/>
      <c r="BY49" s="48"/>
      <c r="BZ49" s="48"/>
      <c r="CA49" s="48"/>
      <c r="CB49" s="48"/>
      <c r="CC49" s="48"/>
      <c r="CD49" s="48"/>
      <c r="CE49" s="49"/>
      <c r="CF49" s="39"/>
      <c r="CG49" s="39"/>
      <c r="CH49" s="39"/>
      <c r="CI49" s="39"/>
      <c r="CJ49" s="65"/>
    </row>
    <row r="50" spans="1:88" s="1" customFormat="1" ht="7.5" customHeight="1" x14ac:dyDescent="0.3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  <c r="BB50" s="48"/>
      <c r="BC50" s="48"/>
      <c r="BD50" s="48"/>
      <c r="BE50" s="48"/>
      <c r="BF50" s="48"/>
      <c r="BG50" s="48"/>
      <c r="BH50" s="48"/>
      <c r="BI50" s="48"/>
      <c r="BJ50" s="48"/>
      <c r="BK50" s="48"/>
      <c r="BL50" s="48"/>
      <c r="BM50" s="48"/>
      <c r="BN50" s="48"/>
      <c r="BO50" s="48"/>
      <c r="BP50" s="48"/>
      <c r="BQ50" s="48"/>
      <c r="BR50" s="48"/>
      <c r="BS50" s="48"/>
      <c r="BT50" s="48"/>
      <c r="BU50" s="48"/>
      <c r="BV50" s="48"/>
      <c r="BW50" s="48"/>
      <c r="BX50" s="48"/>
      <c r="BY50" s="48"/>
      <c r="BZ50" s="48"/>
      <c r="CA50" s="48"/>
      <c r="CB50" s="48"/>
      <c r="CC50" s="48"/>
      <c r="CD50" s="48"/>
      <c r="CE50" s="48"/>
      <c r="CF50" s="48"/>
      <c r="CG50" s="48"/>
      <c r="CH50" s="48"/>
      <c r="CI50" s="48"/>
      <c r="CJ50" s="49"/>
    </row>
  </sheetData>
  <sheetProtection sheet="1" objects="1" scenarios="1" selectLockedCells="1"/>
  <mergeCells count="296">
    <mergeCell ref="A1:CJ1"/>
    <mergeCell ref="B2:CE2"/>
    <mergeCell ref="CJ2:CJ49"/>
    <mergeCell ref="B3:CE3"/>
    <mergeCell ref="B4:CE4"/>
    <mergeCell ref="B5:B8"/>
    <mergeCell ref="C5:CD5"/>
    <mergeCell ref="CE5:CE8"/>
    <mergeCell ref="C6:CD6"/>
    <mergeCell ref="C7:N7"/>
    <mergeCell ref="O7:AE7"/>
    <mergeCell ref="AF7:AV7"/>
    <mergeCell ref="AW7:BM7"/>
    <mergeCell ref="BN7:CD7"/>
    <mergeCell ref="C8:N8"/>
    <mergeCell ref="O8:AE8"/>
    <mergeCell ref="AF8:AV8"/>
    <mergeCell ref="AW8:BM8"/>
    <mergeCell ref="BN8:CD8"/>
    <mergeCell ref="B9:CE9"/>
    <mergeCell ref="B10:CE10"/>
    <mergeCell ref="B11:CE11"/>
    <mergeCell ref="B12:B28"/>
    <mergeCell ref="C12:CD12"/>
    <mergeCell ref="CE12:CE28"/>
    <mergeCell ref="C13:CD13"/>
    <mergeCell ref="C14:F14"/>
    <mergeCell ref="H14:K14"/>
    <mergeCell ref="M14:Q14"/>
    <mergeCell ref="S14:W14"/>
    <mergeCell ref="Y14:AH14"/>
    <mergeCell ref="AJ14:BP14"/>
    <mergeCell ref="BR14:CD14"/>
    <mergeCell ref="C15:CD15"/>
    <mergeCell ref="C16:F21"/>
    <mergeCell ref="G16:G21"/>
    <mergeCell ref="H16:K16"/>
    <mergeCell ref="L16:L21"/>
    <mergeCell ref="M16:Q16"/>
    <mergeCell ref="BR16:BV16"/>
    <mergeCell ref="BW16:BY16"/>
    <mergeCell ref="BZ16:CD16"/>
    <mergeCell ref="BB17:BP17"/>
    <mergeCell ref="BR17:BV17"/>
    <mergeCell ref="BW17:BY17"/>
    <mergeCell ref="BZ17:CD17"/>
    <mergeCell ref="R16:R21"/>
    <mergeCell ref="S16:W16"/>
    <mergeCell ref="X16:X21"/>
    <mergeCell ref="Y16:AH16"/>
    <mergeCell ref="AI16:AI21"/>
    <mergeCell ref="AJ16:AX16"/>
    <mergeCell ref="H17:K17"/>
    <mergeCell ref="M17:Q17"/>
    <mergeCell ref="S17:W17"/>
    <mergeCell ref="Y17:AH17"/>
    <mergeCell ref="AJ17:AX17"/>
    <mergeCell ref="AY17:BA17"/>
    <mergeCell ref="AY16:BA16"/>
    <mergeCell ref="BB16:BP16"/>
    <mergeCell ref="BQ16:BQ21"/>
    <mergeCell ref="BB18:BP18"/>
    <mergeCell ref="BR18:BV18"/>
    <mergeCell ref="BW18:BY18"/>
    <mergeCell ref="BZ18:CD18"/>
    <mergeCell ref="H19:K19"/>
    <mergeCell ref="M19:Q19"/>
    <mergeCell ref="S19:W19"/>
    <mergeCell ref="Y19:AH19"/>
    <mergeCell ref="AJ19:AX19"/>
    <mergeCell ref="AY19:BA19"/>
    <mergeCell ref="H18:K18"/>
    <mergeCell ref="M18:Q18"/>
    <mergeCell ref="S18:W18"/>
    <mergeCell ref="Y18:AH18"/>
    <mergeCell ref="AJ18:AX18"/>
    <mergeCell ref="AY18:BA18"/>
    <mergeCell ref="BB19:BP19"/>
    <mergeCell ref="BR19:BV19"/>
    <mergeCell ref="BW19:BY19"/>
    <mergeCell ref="BZ19:CD19"/>
    <mergeCell ref="H20:K20"/>
    <mergeCell ref="M20:Q20"/>
    <mergeCell ref="S20:W20"/>
    <mergeCell ref="Y20:AH20"/>
    <mergeCell ref="AJ20:AX20"/>
    <mergeCell ref="AY20:BA20"/>
    <mergeCell ref="BB20:BP20"/>
    <mergeCell ref="BR20:BV20"/>
    <mergeCell ref="BW20:BY20"/>
    <mergeCell ref="BZ20:CD20"/>
    <mergeCell ref="H21:K21"/>
    <mergeCell ref="M21:Q21"/>
    <mergeCell ref="S21:W21"/>
    <mergeCell ref="Y21:AH21"/>
    <mergeCell ref="AJ21:AX21"/>
    <mergeCell ref="AY21:BA21"/>
    <mergeCell ref="BB21:BP21"/>
    <mergeCell ref="BR21:BV21"/>
    <mergeCell ref="BW21:BY21"/>
    <mergeCell ref="BZ21:CD21"/>
    <mergeCell ref="C22:CD22"/>
    <mergeCell ref="C23:F28"/>
    <mergeCell ref="G23:G28"/>
    <mergeCell ref="H23:K23"/>
    <mergeCell ref="L23:L28"/>
    <mergeCell ref="M23:Q23"/>
    <mergeCell ref="BR23:BV23"/>
    <mergeCell ref="BW23:BY23"/>
    <mergeCell ref="BZ23:CD23"/>
    <mergeCell ref="BB24:BP24"/>
    <mergeCell ref="BR24:BV24"/>
    <mergeCell ref="BW24:BY24"/>
    <mergeCell ref="BZ24:CD24"/>
    <mergeCell ref="R23:R28"/>
    <mergeCell ref="S23:W23"/>
    <mergeCell ref="X23:X28"/>
    <mergeCell ref="Y23:AH23"/>
    <mergeCell ref="AI23:AI28"/>
    <mergeCell ref="AJ23:AX23"/>
    <mergeCell ref="H24:K24"/>
    <mergeCell ref="M24:Q24"/>
    <mergeCell ref="S24:W24"/>
    <mergeCell ref="Y24:AH24"/>
    <mergeCell ref="AJ24:AX24"/>
    <mergeCell ref="AY24:BA24"/>
    <mergeCell ref="AY23:BA23"/>
    <mergeCell ref="BB23:BP23"/>
    <mergeCell ref="BQ23:BQ28"/>
    <mergeCell ref="BB25:BP25"/>
    <mergeCell ref="BR25:BV25"/>
    <mergeCell ref="BW25:BY25"/>
    <mergeCell ref="BZ25:CD25"/>
    <mergeCell ref="H26:K26"/>
    <mergeCell ref="M26:Q26"/>
    <mergeCell ref="S26:W26"/>
    <mergeCell ref="Y26:AH26"/>
    <mergeCell ref="AJ26:AX26"/>
    <mergeCell ref="AY26:BA26"/>
    <mergeCell ref="H25:K25"/>
    <mergeCell ref="M25:Q25"/>
    <mergeCell ref="S25:W25"/>
    <mergeCell ref="Y25:AH25"/>
    <mergeCell ref="AJ25:AX25"/>
    <mergeCell ref="AY25:BA25"/>
    <mergeCell ref="BB26:BP26"/>
    <mergeCell ref="BR26:BV26"/>
    <mergeCell ref="BW26:BY26"/>
    <mergeCell ref="BZ26:CD26"/>
    <mergeCell ref="H27:K27"/>
    <mergeCell ref="M27:Q27"/>
    <mergeCell ref="S27:W27"/>
    <mergeCell ref="Y27:AH27"/>
    <mergeCell ref="AJ27:AX27"/>
    <mergeCell ref="AY27:BA27"/>
    <mergeCell ref="BB28:BP28"/>
    <mergeCell ref="BR28:BV28"/>
    <mergeCell ref="BW28:BY28"/>
    <mergeCell ref="BZ28:CD28"/>
    <mergeCell ref="B29:CE29"/>
    <mergeCell ref="B30:CE30"/>
    <mergeCell ref="BB27:BP27"/>
    <mergeCell ref="BR27:BV27"/>
    <mergeCell ref="BW27:BY27"/>
    <mergeCell ref="BZ27:CD27"/>
    <mergeCell ref="H28:K28"/>
    <mergeCell ref="M28:Q28"/>
    <mergeCell ref="S28:W28"/>
    <mergeCell ref="Y28:AH28"/>
    <mergeCell ref="AJ28:AX28"/>
    <mergeCell ref="AY28:BA28"/>
    <mergeCell ref="B31:CE31"/>
    <mergeCell ref="B32:B38"/>
    <mergeCell ref="C32:CD32"/>
    <mergeCell ref="CE32:CE38"/>
    <mergeCell ref="C33:CD33"/>
    <mergeCell ref="C34:G34"/>
    <mergeCell ref="H34:S34"/>
    <mergeCell ref="T34:Y34"/>
    <mergeCell ref="Z34:AJ34"/>
    <mergeCell ref="AK34:AU34"/>
    <mergeCell ref="AV34:BF34"/>
    <mergeCell ref="BG34:BR34"/>
    <mergeCell ref="BS34:BW34"/>
    <mergeCell ref="BX34:CA34"/>
    <mergeCell ref="CB34:CD34"/>
    <mergeCell ref="C35:G35"/>
    <mergeCell ref="H35:S35"/>
    <mergeCell ref="T35:Y35"/>
    <mergeCell ref="Z35:AJ35"/>
    <mergeCell ref="AK35:AU35"/>
    <mergeCell ref="CB35:CD35"/>
    <mergeCell ref="C36:G36"/>
    <mergeCell ref="H36:S36"/>
    <mergeCell ref="T36:Y36"/>
    <mergeCell ref="Z36:AJ36"/>
    <mergeCell ref="AK36:AU36"/>
    <mergeCell ref="AV36:BF36"/>
    <mergeCell ref="BG36:BK36"/>
    <mergeCell ref="BL36:BM36"/>
    <mergeCell ref="BN36:BR36"/>
    <mergeCell ref="AV35:BF35"/>
    <mergeCell ref="BG35:BK35"/>
    <mergeCell ref="BL35:BM35"/>
    <mergeCell ref="BN35:BR35"/>
    <mergeCell ref="BS35:BW35"/>
    <mergeCell ref="BX35:CA35"/>
    <mergeCell ref="BS36:BW36"/>
    <mergeCell ref="BX36:CA36"/>
    <mergeCell ref="CB36:CD36"/>
    <mergeCell ref="C37:G37"/>
    <mergeCell ref="H37:S37"/>
    <mergeCell ref="T37:Y37"/>
    <mergeCell ref="Z37:AJ37"/>
    <mergeCell ref="AK37:AU37"/>
    <mergeCell ref="AV37:BF37"/>
    <mergeCell ref="BG37:BK37"/>
    <mergeCell ref="BL37:BM37"/>
    <mergeCell ref="BN37:BR37"/>
    <mergeCell ref="BS37:BW37"/>
    <mergeCell ref="BX37:CA37"/>
    <mergeCell ref="CB37:CD37"/>
    <mergeCell ref="C38:G38"/>
    <mergeCell ref="H38:S38"/>
    <mergeCell ref="T38:Y38"/>
    <mergeCell ref="Z38:AJ38"/>
    <mergeCell ref="AK38:AU38"/>
    <mergeCell ref="CB38:CD38"/>
    <mergeCell ref="B39:CE39"/>
    <mergeCell ref="B40:CE40"/>
    <mergeCell ref="B41:CE41"/>
    <mergeCell ref="B42:B48"/>
    <mergeCell ref="C42:CD42"/>
    <mergeCell ref="CE42:CE48"/>
    <mergeCell ref="C43:CD43"/>
    <mergeCell ref="C44:G44"/>
    <mergeCell ref="H44:S44"/>
    <mergeCell ref="AV38:BF38"/>
    <mergeCell ref="BG38:BK38"/>
    <mergeCell ref="BL38:BM38"/>
    <mergeCell ref="BN38:BR38"/>
    <mergeCell ref="BS38:BW38"/>
    <mergeCell ref="BX38:CA38"/>
    <mergeCell ref="BX44:CD44"/>
    <mergeCell ref="C45:G45"/>
    <mergeCell ref="H45:S45"/>
    <mergeCell ref="T45:Y45"/>
    <mergeCell ref="Z45:AJ45"/>
    <mergeCell ref="AK45:AU45"/>
    <mergeCell ref="AV45:BF45"/>
    <mergeCell ref="BG45:BK45"/>
    <mergeCell ref="BL45:BM45"/>
    <mergeCell ref="BN45:BR45"/>
    <mergeCell ref="T44:Y44"/>
    <mergeCell ref="Z44:AJ44"/>
    <mergeCell ref="AK44:AU44"/>
    <mergeCell ref="AV44:BF44"/>
    <mergeCell ref="BG44:BR44"/>
    <mergeCell ref="BS44:BW44"/>
    <mergeCell ref="BS45:BW45"/>
    <mergeCell ref="BX45:CD45"/>
    <mergeCell ref="C46:G46"/>
    <mergeCell ref="H46:S46"/>
    <mergeCell ref="T46:Y46"/>
    <mergeCell ref="Z46:AJ46"/>
    <mergeCell ref="AK46:AU46"/>
    <mergeCell ref="AV46:BF46"/>
    <mergeCell ref="BG46:BK46"/>
    <mergeCell ref="BL46:BM46"/>
    <mergeCell ref="BN46:BR46"/>
    <mergeCell ref="BS46:BW46"/>
    <mergeCell ref="BX46:CD46"/>
    <mergeCell ref="C47:G47"/>
    <mergeCell ref="H47:S47"/>
    <mergeCell ref="T47:Y47"/>
    <mergeCell ref="Z47:AJ47"/>
    <mergeCell ref="AK47:AU47"/>
    <mergeCell ref="AV47:BF47"/>
    <mergeCell ref="BG47:BK47"/>
    <mergeCell ref="A50:CJ50"/>
    <mergeCell ref="BG48:BK48"/>
    <mergeCell ref="BL48:BM48"/>
    <mergeCell ref="BN48:BR48"/>
    <mergeCell ref="BS48:BW48"/>
    <mergeCell ref="BX48:CD48"/>
    <mergeCell ref="B49:CE49"/>
    <mergeCell ref="BL47:BM47"/>
    <mergeCell ref="BN47:BR47"/>
    <mergeCell ref="BS47:BW47"/>
    <mergeCell ref="BX47:CD47"/>
    <mergeCell ref="C48:G48"/>
    <mergeCell ref="H48:S48"/>
    <mergeCell ref="T48:Y48"/>
    <mergeCell ref="Z48:AJ48"/>
    <mergeCell ref="AK48:AU48"/>
    <mergeCell ref="AV48:BF48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portrait" horizontalDpi="300" verticalDpi="300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J50"/>
  <sheetViews>
    <sheetView showGridLines="0" showRowColHeaders="0" workbookViewId="0">
      <selection activeCell="B2" sqref="B2:CE2"/>
    </sheetView>
  </sheetViews>
  <sheetFormatPr baseColWidth="10" defaultColWidth="1.44140625" defaultRowHeight="10.199999999999999" x14ac:dyDescent="0.3"/>
  <cols>
    <col min="1" max="83" width="1.44140625" style="4"/>
    <col min="84" max="87" width="1.44140625" style="4" hidden="1" customWidth="1"/>
    <col min="88" max="16384" width="1.44140625" style="4"/>
  </cols>
  <sheetData>
    <row r="1" spans="1:88" ht="7.5" customHeight="1" x14ac:dyDescent="0.3">
      <c r="A1" s="59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  <c r="BT1" s="58"/>
      <c r="BU1" s="58"/>
      <c r="BV1" s="58"/>
      <c r="BW1" s="58"/>
      <c r="BX1" s="58"/>
      <c r="BY1" s="58"/>
      <c r="BZ1" s="58"/>
      <c r="CA1" s="58"/>
      <c r="CB1" s="58"/>
      <c r="CC1" s="58"/>
      <c r="CD1" s="58"/>
      <c r="CE1" s="58"/>
      <c r="CF1" s="58"/>
      <c r="CG1" s="58"/>
      <c r="CH1" s="58"/>
      <c r="CI1" s="58"/>
      <c r="CJ1" s="60"/>
    </row>
    <row r="2" spans="1:88" s="16" customFormat="1" ht="26.25" customHeight="1" x14ac:dyDescent="0.3">
      <c r="A2" s="25"/>
      <c r="B2" s="114" t="s">
        <v>84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114"/>
      <c r="BN2" s="114"/>
      <c r="BO2" s="114"/>
      <c r="BP2" s="114"/>
      <c r="BQ2" s="114"/>
      <c r="BR2" s="114"/>
      <c r="BS2" s="114"/>
      <c r="BT2" s="114"/>
      <c r="BU2" s="114"/>
      <c r="BV2" s="114"/>
      <c r="BW2" s="114"/>
      <c r="BX2" s="114"/>
      <c r="BY2" s="114"/>
      <c r="BZ2" s="114"/>
      <c r="CA2" s="114"/>
      <c r="CB2" s="114"/>
      <c r="CC2" s="114"/>
      <c r="CD2" s="114"/>
      <c r="CE2" s="114"/>
      <c r="CF2" s="27"/>
      <c r="CG2" s="27"/>
      <c r="CH2" s="27"/>
      <c r="CI2" s="27"/>
      <c r="CJ2" s="65"/>
    </row>
    <row r="3" spans="1:88" x14ac:dyDescent="0.3">
      <c r="A3" s="25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8"/>
      <c r="CJ3" s="65"/>
    </row>
    <row r="4" spans="1:88" ht="7.5" customHeight="1" x14ac:dyDescent="0.3">
      <c r="A4" s="25"/>
      <c r="B4" s="59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60"/>
      <c r="CJ4" s="65"/>
    </row>
    <row r="5" spans="1:88" s="2" customFormat="1" ht="15" customHeight="1" x14ac:dyDescent="0.3">
      <c r="A5" s="25"/>
      <c r="B5" s="61"/>
      <c r="C5" s="62" t="s">
        <v>0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64"/>
      <c r="CE5" s="65"/>
      <c r="CF5" s="17"/>
      <c r="CG5" s="17"/>
      <c r="CH5" s="17"/>
      <c r="CI5" s="17"/>
      <c r="CJ5" s="65"/>
    </row>
    <row r="6" spans="1:88" ht="7.5" customHeight="1" x14ac:dyDescent="0.3">
      <c r="A6" s="25"/>
      <c r="B6" s="61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65"/>
      <c r="CJ6" s="65"/>
    </row>
    <row r="7" spans="1:88" s="5" customFormat="1" ht="11.25" customHeight="1" x14ac:dyDescent="0.3">
      <c r="A7" s="25"/>
      <c r="B7" s="61"/>
      <c r="C7" s="118" t="str">
        <f>" Spieler"</f>
        <v xml:space="preserve"> Spieler</v>
      </c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20"/>
      <c r="O7" s="154" t="s">
        <v>23</v>
      </c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12" t="s">
        <v>24</v>
      </c>
      <c r="AG7" s="112"/>
      <c r="AH7" s="112"/>
      <c r="AI7" s="112"/>
      <c r="AJ7" s="112"/>
      <c r="AK7" s="112"/>
      <c r="AL7" s="112"/>
      <c r="AM7" s="112"/>
      <c r="AN7" s="112"/>
      <c r="AO7" s="112"/>
      <c r="AP7" s="112"/>
      <c r="AQ7" s="112"/>
      <c r="AR7" s="112"/>
      <c r="AS7" s="112"/>
      <c r="AT7" s="112"/>
      <c r="AU7" s="112"/>
      <c r="AV7" s="112"/>
      <c r="AW7" s="112" t="s">
        <v>25</v>
      </c>
      <c r="AX7" s="112"/>
      <c r="AY7" s="112"/>
      <c r="AZ7" s="112"/>
      <c r="BA7" s="112"/>
      <c r="BB7" s="112"/>
      <c r="BC7" s="112"/>
      <c r="BD7" s="112"/>
      <c r="BE7" s="112"/>
      <c r="BF7" s="112"/>
      <c r="BG7" s="112"/>
      <c r="BH7" s="112"/>
      <c r="BI7" s="112"/>
      <c r="BJ7" s="112"/>
      <c r="BK7" s="112"/>
      <c r="BL7" s="112"/>
      <c r="BM7" s="112"/>
      <c r="BN7" s="145" t="s">
        <v>26</v>
      </c>
      <c r="BO7" s="145"/>
      <c r="BP7" s="145"/>
      <c r="BQ7" s="145"/>
      <c r="BR7" s="145"/>
      <c r="BS7" s="145"/>
      <c r="BT7" s="145"/>
      <c r="BU7" s="145"/>
      <c r="BV7" s="145"/>
      <c r="BW7" s="145"/>
      <c r="BX7" s="145"/>
      <c r="BY7" s="145"/>
      <c r="BZ7" s="145"/>
      <c r="CA7" s="145"/>
      <c r="CB7" s="145"/>
      <c r="CC7" s="145"/>
      <c r="CD7" s="146"/>
      <c r="CE7" s="65"/>
      <c r="CJ7" s="65"/>
    </row>
    <row r="8" spans="1:88" ht="11.25" customHeight="1" x14ac:dyDescent="0.3">
      <c r="A8" s="25"/>
      <c r="B8" s="61"/>
      <c r="C8" s="103" t="str">
        <f>" Name"</f>
        <v xml:space="preserve"> Name</v>
      </c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5"/>
      <c r="O8" s="150" t="s">
        <v>32</v>
      </c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2" t="s">
        <v>33</v>
      </c>
      <c r="AG8" s="152"/>
      <c r="AH8" s="152"/>
      <c r="AI8" s="152"/>
      <c r="AJ8" s="152"/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 t="s">
        <v>31</v>
      </c>
      <c r="AX8" s="152"/>
      <c r="AY8" s="152"/>
      <c r="AZ8" s="152"/>
      <c r="BA8" s="152"/>
      <c r="BB8" s="152"/>
      <c r="BC8" s="152"/>
      <c r="BD8" s="152"/>
      <c r="BE8" s="152"/>
      <c r="BF8" s="152"/>
      <c r="BG8" s="152"/>
      <c r="BH8" s="152"/>
      <c r="BI8" s="152"/>
      <c r="BJ8" s="152"/>
      <c r="BK8" s="152"/>
      <c r="BL8" s="152"/>
      <c r="BM8" s="152"/>
      <c r="BN8" s="151" t="s">
        <v>30</v>
      </c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1"/>
      <c r="CA8" s="151"/>
      <c r="CB8" s="151"/>
      <c r="CC8" s="151"/>
      <c r="CD8" s="153"/>
      <c r="CE8" s="65"/>
      <c r="CJ8" s="65"/>
    </row>
    <row r="9" spans="1:88" ht="7.5" customHeight="1" x14ac:dyDescent="0.3">
      <c r="A9" s="25"/>
      <c r="B9" s="4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9"/>
      <c r="CJ9" s="65"/>
    </row>
    <row r="10" spans="1:88" x14ac:dyDescent="0.3">
      <c r="A10" s="25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58"/>
      <c r="CB10" s="58"/>
      <c r="CC10" s="58"/>
      <c r="CD10" s="58"/>
      <c r="CE10" s="58"/>
      <c r="CJ10" s="65"/>
    </row>
    <row r="11" spans="1:88" ht="7.5" customHeight="1" x14ac:dyDescent="0.3">
      <c r="A11" s="25"/>
      <c r="B11" s="59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60"/>
      <c r="CJ11" s="65"/>
    </row>
    <row r="12" spans="1:88" s="1" customFormat="1" ht="15" customHeight="1" x14ac:dyDescent="0.3">
      <c r="A12" s="25"/>
      <c r="B12" s="61"/>
      <c r="C12" s="62" t="s">
        <v>1</v>
      </c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63"/>
      <c r="BZ12" s="63"/>
      <c r="CA12" s="63"/>
      <c r="CB12" s="63"/>
      <c r="CC12" s="63"/>
      <c r="CD12" s="64"/>
      <c r="CE12" s="65"/>
      <c r="CF12" s="40"/>
      <c r="CG12" s="40"/>
      <c r="CH12" s="40"/>
      <c r="CI12" s="40"/>
      <c r="CJ12" s="65"/>
    </row>
    <row r="13" spans="1:88" s="1" customFormat="1" ht="7.5" customHeight="1" x14ac:dyDescent="0.3">
      <c r="A13" s="25"/>
      <c r="B13" s="61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65"/>
      <c r="CF13" s="40"/>
      <c r="CG13" s="40"/>
      <c r="CH13" s="40"/>
      <c r="CI13" s="40"/>
      <c r="CJ13" s="65"/>
    </row>
    <row r="14" spans="1:88" s="3" customFormat="1" ht="11.25" customHeight="1" x14ac:dyDescent="0.3">
      <c r="A14" s="25"/>
      <c r="B14" s="61"/>
      <c r="C14" s="100">
        <v>8.3333333333333332E-3</v>
      </c>
      <c r="D14" s="101"/>
      <c r="E14" s="101"/>
      <c r="F14" s="102"/>
      <c r="G14" s="6"/>
      <c r="H14" s="69" t="s">
        <v>6</v>
      </c>
      <c r="I14" s="74"/>
      <c r="J14" s="74"/>
      <c r="K14" s="72"/>
      <c r="L14" s="6"/>
      <c r="M14" s="69" t="s">
        <v>8</v>
      </c>
      <c r="N14" s="74"/>
      <c r="O14" s="74"/>
      <c r="P14" s="74"/>
      <c r="Q14" s="72"/>
      <c r="R14" s="6"/>
      <c r="S14" s="69" t="s">
        <v>9</v>
      </c>
      <c r="T14" s="74"/>
      <c r="U14" s="74"/>
      <c r="V14" s="74"/>
      <c r="W14" s="72"/>
      <c r="X14" s="6"/>
      <c r="Y14" s="69" t="s">
        <v>3</v>
      </c>
      <c r="Z14" s="74"/>
      <c r="AA14" s="74"/>
      <c r="AB14" s="74"/>
      <c r="AC14" s="74"/>
      <c r="AD14" s="74"/>
      <c r="AE14" s="74"/>
      <c r="AF14" s="74"/>
      <c r="AG14" s="74"/>
      <c r="AH14" s="72"/>
      <c r="AI14" s="6"/>
      <c r="AJ14" s="69" t="s">
        <v>4</v>
      </c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2"/>
      <c r="BQ14" s="6"/>
      <c r="BR14" s="69" t="s">
        <v>5</v>
      </c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2"/>
      <c r="CE14" s="65"/>
      <c r="CF14" s="18" t="s">
        <v>13</v>
      </c>
      <c r="CG14" s="18" t="s">
        <v>20</v>
      </c>
      <c r="CH14" s="18" t="s">
        <v>15</v>
      </c>
      <c r="CI14" s="18" t="s">
        <v>21</v>
      </c>
      <c r="CJ14" s="65"/>
    </row>
    <row r="15" spans="1:88" s="1" customFormat="1" ht="7.5" customHeight="1" x14ac:dyDescent="0.3">
      <c r="A15" s="25"/>
      <c r="B15" s="61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65"/>
      <c r="CF15" s="40"/>
      <c r="CG15" s="40"/>
      <c r="CH15" s="40"/>
      <c r="CI15" s="40"/>
      <c r="CJ15" s="65"/>
    </row>
    <row r="16" spans="1:88" s="1" customFormat="1" ht="11.25" customHeight="1" x14ac:dyDescent="0.3">
      <c r="A16" s="25"/>
      <c r="B16" s="61"/>
      <c r="C16" s="89" t="s">
        <v>7</v>
      </c>
      <c r="D16" s="90"/>
      <c r="E16" s="90"/>
      <c r="F16" s="91"/>
      <c r="G16" s="132"/>
      <c r="H16" s="82">
        <v>1</v>
      </c>
      <c r="I16" s="80"/>
      <c r="J16" s="80"/>
      <c r="K16" s="83"/>
      <c r="L16" s="131"/>
      <c r="M16" s="78" t="s">
        <v>85</v>
      </c>
      <c r="N16" s="79"/>
      <c r="O16" s="79"/>
      <c r="P16" s="79"/>
      <c r="Q16" s="81"/>
      <c r="R16" s="131"/>
      <c r="S16" s="99">
        <v>0.89583333333333337</v>
      </c>
      <c r="T16" s="79"/>
      <c r="U16" s="79"/>
      <c r="V16" s="79"/>
      <c r="W16" s="81"/>
      <c r="X16" s="131"/>
      <c r="Y16" s="82" t="s">
        <v>77</v>
      </c>
      <c r="Z16" s="80"/>
      <c r="AA16" s="80"/>
      <c r="AB16" s="80"/>
      <c r="AC16" s="80"/>
      <c r="AD16" s="80"/>
      <c r="AE16" s="80"/>
      <c r="AF16" s="80"/>
      <c r="AG16" s="80"/>
      <c r="AH16" s="83"/>
      <c r="AI16" s="131"/>
      <c r="AJ16" s="129" t="str">
        <f>$O$8 &amp; " "</f>
        <v xml:space="preserve">Patrick </v>
      </c>
      <c r="AK16" s="129"/>
      <c r="AL16" s="129"/>
      <c r="AM16" s="129"/>
      <c r="AN16" s="129"/>
      <c r="AO16" s="129"/>
      <c r="AP16" s="129"/>
      <c r="AQ16" s="129"/>
      <c r="AR16" s="129"/>
      <c r="AS16" s="129"/>
      <c r="AT16" s="129"/>
      <c r="AU16" s="129"/>
      <c r="AV16" s="129"/>
      <c r="AW16" s="129"/>
      <c r="AX16" s="85"/>
      <c r="AY16" s="83" t="s">
        <v>2</v>
      </c>
      <c r="AZ16" s="130"/>
      <c r="BA16" s="82"/>
      <c r="BB16" s="77" t="str">
        <f>" " &amp; $AF$8</f>
        <v xml:space="preserve"> Jule</v>
      </c>
      <c r="BC16" s="128"/>
      <c r="BD16" s="128"/>
      <c r="BE16" s="128"/>
      <c r="BF16" s="128"/>
      <c r="BG16" s="128"/>
      <c r="BH16" s="128"/>
      <c r="BI16" s="128"/>
      <c r="BJ16" s="128"/>
      <c r="BK16" s="128"/>
      <c r="BL16" s="128"/>
      <c r="BM16" s="128"/>
      <c r="BN16" s="128"/>
      <c r="BO16" s="128"/>
      <c r="BP16" s="128"/>
      <c r="BQ16" s="131"/>
      <c r="BR16" s="78">
        <v>0</v>
      </c>
      <c r="BS16" s="79"/>
      <c r="BT16" s="79"/>
      <c r="BU16" s="79"/>
      <c r="BV16" s="79"/>
      <c r="BW16" s="80" t="s">
        <v>2</v>
      </c>
      <c r="BX16" s="80"/>
      <c r="BY16" s="80"/>
      <c r="BZ16" s="79">
        <v>1</v>
      </c>
      <c r="CA16" s="79"/>
      <c r="CB16" s="79"/>
      <c r="CC16" s="79"/>
      <c r="CD16" s="81"/>
      <c r="CE16" s="65"/>
      <c r="CF16" s="40">
        <f>IF(AND(ISNUMBER(BR16),ISNUMBER(BZ16)),1,0)</f>
        <v>1</v>
      </c>
      <c r="CG16" s="40">
        <f>IF(OR(ISBLANK(BR16),ISBLANK(BZ16)),0,IF(BR16&gt;BZ16,1,0))</f>
        <v>0</v>
      </c>
      <c r="CH16" s="40">
        <f>IF(OR(ISBLANK(BR16),ISBLANK(BZ16)),0,IF(BR16=BZ16,1,0))</f>
        <v>0</v>
      </c>
      <c r="CI16" s="40">
        <f>IF(OR(ISBLANK(BR16),ISBLANK(BZ16)),0,IF(BR16&lt;BZ16,1,0))</f>
        <v>1</v>
      </c>
      <c r="CJ16" s="65"/>
    </row>
    <row r="17" spans="1:88" s="1" customFormat="1" ht="11.25" customHeight="1" x14ac:dyDescent="0.3">
      <c r="A17" s="25"/>
      <c r="B17" s="61"/>
      <c r="C17" s="92"/>
      <c r="D17" s="93"/>
      <c r="E17" s="93"/>
      <c r="F17" s="94"/>
      <c r="G17" s="132"/>
      <c r="H17" s="82">
        <f>H16+1</f>
        <v>2</v>
      </c>
      <c r="I17" s="80"/>
      <c r="J17" s="80"/>
      <c r="K17" s="83"/>
      <c r="L17" s="131"/>
      <c r="M17" s="82" t="str">
        <f>$M$16</f>
        <v>23.8.</v>
      </c>
      <c r="N17" s="80"/>
      <c r="O17" s="80"/>
      <c r="P17" s="80"/>
      <c r="Q17" s="83"/>
      <c r="R17" s="131"/>
      <c r="S17" s="84">
        <f>S16+$C$14</f>
        <v>0.90416666666666667</v>
      </c>
      <c r="T17" s="80"/>
      <c r="U17" s="80"/>
      <c r="V17" s="80"/>
      <c r="W17" s="83"/>
      <c r="X17" s="131"/>
      <c r="Y17" s="82" t="s">
        <v>77</v>
      </c>
      <c r="Z17" s="80"/>
      <c r="AA17" s="80"/>
      <c r="AB17" s="80"/>
      <c r="AC17" s="80"/>
      <c r="AD17" s="80"/>
      <c r="AE17" s="80"/>
      <c r="AF17" s="80"/>
      <c r="AG17" s="80"/>
      <c r="AH17" s="83"/>
      <c r="AI17" s="131"/>
      <c r="AJ17" s="85" t="str">
        <f>$AW$8 &amp; " "</f>
        <v xml:space="preserve">Ratze </v>
      </c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3" t="s">
        <v>2</v>
      </c>
      <c r="AZ17" s="130"/>
      <c r="BA17" s="82"/>
      <c r="BB17" s="77" t="str">
        <f>" " &amp; $BN$8</f>
        <v xml:space="preserve"> Christoph</v>
      </c>
      <c r="BC17" s="128"/>
      <c r="BD17" s="128"/>
      <c r="BE17" s="128"/>
      <c r="BF17" s="128"/>
      <c r="BG17" s="128"/>
      <c r="BH17" s="128"/>
      <c r="BI17" s="128"/>
      <c r="BJ17" s="128"/>
      <c r="BK17" s="128"/>
      <c r="BL17" s="128"/>
      <c r="BM17" s="128"/>
      <c r="BN17" s="128"/>
      <c r="BO17" s="128"/>
      <c r="BP17" s="128"/>
      <c r="BQ17" s="131"/>
      <c r="BR17" s="78">
        <v>2</v>
      </c>
      <c r="BS17" s="79"/>
      <c r="BT17" s="79"/>
      <c r="BU17" s="79"/>
      <c r="BV17" s="79"/>
      <c r="BW17" s="80" t="s">
        <v>2</v>
      </c>
      <c r="BX17" s="80"/>
      <c r="BY17" s="80"/>
      <c r="BZ17" s="79">
        <v>1</v>
      </c>
      <c r="CA17" s="79"/>
      <c r="CB17" s="79"/>
      <c r="CC17" s="79"/>
      <c r="CD17" s="81"/>
      <c r="CE17" s="65"/>
      <c r="CF17" s="40">
        <f t="shared" ref="CF17:CF21" si="0">IF(AND(ISNUMBER(BR17),ISNUMBER(BZ17)),1,0)</f>
        <v>1</v>
      </c>
      <c r="CG17" s="40">
        <f t="shared" ref="CG17:CG21" si="1">IF(OR(ISBLANK(BR17),ISBLANK(BZ17)),0,IF(BR17&gt;BZ17,1,0))</f>
        <v>1</v>
      </c>
      <c r="CH17" s="40">
        <f t="shared" ref="CH17:CH21" si="2">IF(OR(ISBLANK(BR17),ISBLANK(BZ17)),0,IF(BR17=BZ17,1,0))</f>
        <v>0</v>
      </c>
      <c r="CI17" s="40">
        <f t="shared" ref="CI17:CI21" si="3">IF(OR(ISBLANK(BR17),ISBLANK(BZ17)),0,IF(BR17&lt;BZ17,1,0))</f>
        <v>0</v>
      </c>
      <c r="CJ17" s="65"/>
    </row>
    <row r="18" spans="1:88" s="1" customFormat="1" ht="11.25" customHeight="1" x14ac:dyDescent="0.3">
      <c r="A18" s="25"/>
      <c r="B18" s="61"/>
      <c r="C18" s="92"/>
      <c r="D18" s="93"/>
      <c r="E18" s="93"/>
      <c r="F18" s="94"/>
      <c r="G18" s="132"/>
      <c r="H18" s="82">
        <f>H17+1</f>
        <v>3</v>
      </c>
      <c r="I18" s="80"/>
      <c r="J18" s="80"/>
      <c r="K18" s="83"/>
      <c r="L18" s="131"/>
      <c r="M18" s="82" t="str">
        <f t="shared" ref="M18:M21" si="4">$M$16</f>
        <v>23.8.</v>
      </c>
      <c r="N18" s="80"/>
      <c r="O18" s="80"/>
      <c r="P18" s="80"/>
      <c r="Q18" s="83"/>
      <c r="R18" s="131"/>
      <c r="S18" s="84">
        <f>S17+$C$14</f>
        <v>0.91249999999999998</v>
      </c>
      <c r="T18" s="80"/>
      <c r="U18" s="80"/>
      <c r="V18" s="80"/>
      <c r="W18" s="83"/>
      <c r="X18" s="131"/>
      <c r="Y18" s="82" t="s">
        <v>77</v>
      </c>
      <c r="Z18" s="80"/>
      <c r="AA18" s="80"/>
      <c r="AB18" s="80"/>
      <c r="AC18" s="80"/>
      <c r="AD18" s="80"/>
      <c r="AE18" s="80"/>
      <c r="AF18" s="80"/>
      <c r="AG18" s="80"/>
      <c r="AH18" s="83"/>
      <c r="AI18" s="131"/>
      <c r="AJ18" s="129" t="str">
        <f>$O$8 &amp; " "</f>
        <v xml:space="preserve">Patrick </v>
      </c>
      <c r="AK18" s="129"/>
      <c r="AL18" s="129"/>
      <c r="AM18" s="129"/>
      <c r="AN18" s="129"/>
      <c r="AO18" s="129"/>
      <c r="AP18" s="129"/>
      <c r="AQ18" s="129"/>
      <c r="AR18" s="129"/>
      <c r="AS18" s="129"/>
      <c r="AT18" s="129"/>
      <c r="AU18" s="129"/>
      <c r="AV18" s="129"/>
      <c r="AW18" s="129"/>
      <c r="AX18" s="85"/>
      <c r="AY18" s="83" t="s">
        <v>2</v>
      </c>
      <c r="AZ18" s="130"/>
      <c r="BA18" s="82"/>
      <c r="BB18" s="77" t="str">
        <f>" " &amp; $AW$8</f>
        <v xml:space="preserve"> Ratze</v>
      </c>
      <c r="BC18" s="128"/>
      <c r="BD18" s="128"/>
      <c r="BE18" s="128"/>
      <c r="BF18" s="128"/>
      <c r="BG18" s="128"/>
      <c r="BH18" s="128"/>
      <c r="BI18" s="128"/>
      <c r="BJ18" s="128"/>
      <c r="BK18" s="128"/>
      <c r="BL18" s="128"/>
      <c r="BM18" s="128"/>
      <c r="BN18" s="128"/>
      <c r="BO18" s="128"/>
      <c r="BP18" s="128"/>
      <c r="BQ18" s="131"/>
      <c r="BR18" s="78">
        <v>2</v>
      </c>
      <c r="BS18" s="79"/>
      <c r="BT18" s="79"/>
      <c r="BU18" s="79"/>
      <c r="BV18" s="79"/>
      <c r="BW18" s="80" t="s">
        <v>2</v>
      </c>
      <c r="BX18" s="80"/>
      <c r="BY18" s="80"/>
      <c r="BZ18" s="79">
        <v>1</v>
      </c>
      <c r="CA18" s="79"/>
      <c r="CB18" s="79"/>
      <c r="CC18" s="79"/>
      <c r="CD18" s="81"/>
      <c r="CE18" s="65"/>
      <c r="CF18" s="40">
        <f t="shared" si="0"/>
        <v>1</v>
      </c>
      <c r="CG18" s="40">
        <f t="shared" si="1"/>
        <v>1</v>
      </c>
      <c r="CH18" s="40">
        <f t="shared" si="2"/>
        <v>0</v>
      </c>
      <c r="CI18" s="40">
        <f t="shared" si="3"/>
        <v>0</v>
      </c>
      <c r="CJ18" s="65"/>
    </row>
    <row r="19" spans="1:88" s="1" customFormat="1" ht="11.25" customHeight="1" x14ac:dyDescent="0.3">
      <c r="A19" s="25"/>
      <c r="B19" s="61"/>
      <c r="C19" s="92"/>
      <c r="D19" s="93"/>
      <c r="E19" s="93"/>
      <c r="F19" s="94"/>
      <c r="G19" s="132"/>
      <c r="H19" s="82">
        <f>H18+1</f>
        <v>4</v>
      </c>
      <c r="I19" s="80"/>
      <c r="J19" s="80"/>
      <c r="K19" s="83"/>
      <c r="L19" s="131"/>
      <c r="M19" s="82" t="str">
        <f t="shared" si="4"/>
        <v>23.8.</v>
      </c>
      <c r="N19" s="80"/>
      <c r="O19" s="80"/>
      <c r="P19" s="80"/>
      <c r="Q19" s="83"/>
      <c r="R19" s="131"/>
      <c r="S19" s="84">
        <f>S18+$C$14</f>
        <v>0.92083333333333328</v>
      </c>
      <c r="T19" s="80"/>
      <c r="U19" s="80"/>
      <c r="V19" s="80"/>
      <c r="W19" s="83"/>
      <c r="X19" s="131"/>
      <c r="Y19" s="82" t="s">
        <v>77</v>
      </c>
      <c r="Z19" s="80"/>
      <c r="AA19" s="80"/>
      <c r="AB19" s="80"/>
      <c r="AC19" s="80"/>
      <c r="AD19" s="80"/>
      <c r="AE19" s="80"/>
      <c r="AF19" s="80"/>
      <c r="AG19" s="80"/>
      <c r="AH19" s="83"/>
      <c r="AI19" s="131"/>
      <c r="AJ19" s="85" t="str">
        <f>$AF$8 &amp; " "</f>
        <v xml:space="preserve">Jule </v>
      </c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3" t="s">
        <v>2</v>
      </c>
      <c r="AZ19" s="130"/>
      <c r="BA19" s="82"/>
      <c r="BB19" s="77" t="str">
        <f>" " &amp; $BN$8</f>
        <v xml:space="preserve"> Christoph</v>
      </c>
      <c r="BC19" s="128"/>
      <c r="BD19" s="128"/>
      <c r="BE19" s="128"/>
      <c r="BF19" s="128"/>
      <c r="BG19" s="128"/>
      <c r="BH19" s="128"/>
      <c r="BI19" s="128"/>
      <c r="BJ19" s="128"/>
      <c r="BK19" s="128"/>
      <c r="BL19" s="128"/>
      <c r="BM19" s="128"/>
      <c r="BN19" s="128"/>
      <c r="BO19" s="128"/>
      <c r="BP19" s="128"/>
      <c r="BQ19" s="131"/>
      <c r="BR19" s="78">
        <v>2</v>
      </c>
      <c r="BS19" s="79"/>
      <c r="BT19" s="79"/>
      <c r="BU19" s="79"/>
      <c r="BV19" s="79"/>
      <c r="BW19" s="80" t="s">
        <v>2</v>
      </c>
      <c r="BX19" s="80"/>
      <c r="BY19" s="80"/>
      <c r="BZ19" s="79">
        <v>0</v>
      </c>
      <c r="CA19" s="79"/>
      <c r="CB19" s="79"/>
      <c r="CC19" s="79"/>
      <c r="CD19" s="81"/>
      <c r="CE19" s="65"/>
      <c r="CF19" s="40">
        <f t="shared" si="0"/>
        <v>1</v>
      </c>
      <c r="CG19" s="40">
        <f t="shared" si="1"/>
        <v>1</v>
      </c>
      <c r="CH19" s="40">
        <f t="shared" si="2"/>
        <v>0</v>
      </c>
      <c r="CI19" s="40">
        <f t="shared" si="3"/>
        <v>0</v>
      </c>
      <c r="CJ19" s="65"/>
    </row>
    <row r="20" spans="1:88" s="1" customFormat="1" ht="11.25" customHeight="1" x14ac:dyDescent="0.3">
      <c r="A20" s="25"/>
      <c r="B20" s="61"/>
      <c r="C20" s="92"/>
      <c r="D20" s="93"/>
      <c r="E20" s="93"/>
      <c r="F20" s="94"/>
      <c r="G20" s="132"/>
      <c r="H20" s="82">
        <f>H19+1</f>
        <v>5</v>
      </c>
      <c r="I20" s="80"/>
      <c r="J20" s="80"/>
      <c r="K20" s="83"/>
      <c r="L20" s="131"/>
      <c r="M20" s="82" t="str">
        <f t="shared" si="4"/>
        <v>23.8.</v>
      </c>
      <c r="N20" s="80"/>
      <c r="O20" s="80"/>
      <c r="P20" s="80"/>
      <c r="Q20" s="83"/>
      <c r="R20" s="131"/>
      <c r="S20" s="84">
        <f>S19+$C$14</f>
        <v>0.92916666666666659</v>
      </c>
      <c r="T20" s="80"/>
      <c r="U20" s="80"/>
      <c r="V20" s="80"/>
      <c r="W20" s="83"/>
      <c r="X20" s="131"/>
      <c r="Y20" s="82" t="s">
        <v>77</v>
      </c>
      <c r="Z20" s="80"/>
      <c r="AA20" s="80"/>
      <c r="AB20" s="80"/>
      <c r="AC20" s="80"/>
      <c r="AD20" s="80"/>
      <c r="AE20" s="80"/>
      <c r="AF20" s="80"/>
      <c r="AG20" s="80"/>
      <c r="AH20" s="83"/>
      <c r="AI20" s="131"/>
      <c r="AJ20" s="85" t="str">
        <f>$BN$8 &amp; " "</f>
        <v xml:space="preserve">Christoph </v>
      </c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3" t="s">
        <v>2</v>
      </c>
      <c r="AZ20" s="130"/>
      <c r="BA20" s="82"/>
      <c r="BB20" s="76" t="str">
        <f>" " &amp; $O$8</f>
        <v xml:space="preserve"> Patrick</v>
      </c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6"/>
      <c r="BO20" s="76"/>
      <c r="BP20" s="77"/>
      <c r="BQ20" s="131"/>
      <c r="BR20" s="78">
        <v>1</v>
      </c>
      <c r="BS20" s="79"/>
      <c r="BT20" s="79"/>
      <c r="BU20" s="79"/>
      <c r="BV20" s="79"/>
      <c r="BW20" s="80" t="s">
        <v>2</v>
      </c>
      <c r="BX20" s="80"/>
      <c r="BY20" s="80"/>
      <c r="BZ20" s="79">
        <v>1</v>
      </c>
      <c r="CA20" s="79"/>
      <c r="CB20" s="79"/>
      <c r="CC20" s="79"/>
      <c r="CD20" s="81"/>
      <c r="CE20" s="65"/>
      <c r="CF20" s="40">
        <f t="shared" si="0"/>
        <v>1</v>
      </c>
      <c r="CG20" s="40">
        <f t="shared" si="1"/>
        <v>0</v>
      </c>
      <c r="CH20" s="40">
        <f t="shared" si="2"/>
        <v>1</v>
      </c>
      <c r="CI20" s="40">
        <f t="shared" si="3"/>
        <v>0</v>
      </c>
      <c r="CJ20" s="65"/>
    </row>
    <row r="21" spans="1:88" s="1" customFormat="1" ht="11.25" customHeight="1" x14ac:dyDescent="0.3">
      <c r="A21" s="25"/>
      <c r="B21" s="61"/>
      <c r="C21" s="95"/>
      <c r="D21" s="96"/>
      <c r="E21" s="96"/>
      <c r="F21" s="97"/>
      <c r="G21" s="132"/>
      <c r="H21" s="82">
        <f>H20+1</f>
        <v>6</v>
      </c>
      <c r="I21" s="80"/>
      <c r="J21" s="80"/>
      <c r="K21" s="83"/>
      <c r="L21" s="131"/>
      <c r="M21" s="82" t="str">
        <f t="shared" si="4"/>
        <v>23.8.</v>
      </c>
      <c r="N21" s="80"/>
      <c r="O21" s="80"/>
      <c r="P21" s="80"/>
      <c r="Q21" s="83"/>
      <c r="R21" s="131"/>
      <c r="S21" s="84">
        <f>S20+$C$14</f>
        <v>0.93749999999999989</v>
      </c>
      <c r="T21" s="80"/>
      <c r="U21" s="80"/>
      <c r="V21" s="80"/>
      <c r="W21" s="83"/>
      <c r="X21" s="131"/>
      <c r="Y21" s="82" t="s">
        <v>77</v>
      </c>
      <c r="Z21" s="80"/>
      <c r="AA21" s="80"/>
      <c r="AB21" s="80"/>
      <c r="AC21" s="80"/>
      <c r="AD21" s="80"/>
      <c r="AE21" s="80"/>
      <c r="AF21" s="80"/>
      <c r="AG21" s="80"/>
      <c r="AH21" s="83"/>
      <c r="AI21" s="131"/>
      <c r="AJ21" s="85" t="str">
        <f>$AF$8 &amp; " "</f>
        <v xml:space="preserve">Jule </v>
      </c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3" t="s">
        <v>2</v>
      </c>
      <c r="AZ21" s="130"/>
      <c r="BA21" s="82"/>
      <c r="BB21" s="77" t="str">
        <f>" " &amp; $AW$8</f>
        <v xml:space="preserve"> Ratze</v>
      </c>
      <c r="BC21" s="128"/>
      <c r="BD21" s="128"/>
      <c r="BE21" s="128"/>
      <c r="BF21" s="128"/>
      <c r="BG21" s="128"/>
      <c r="BH21" s="128"/>
      <c r="BI21" s="128"/>
      <c r="BJ21" s="128"/>
      <c r="BK21" s="128"/>
      <c r="BL21" s="128"/>
      <c r="BM21" s="128"/>
      <c r="BN21" s="128"/>
      <c r="BO21" s="128"/>
      <c r="BP21" s="128"/>
      <c r="BQ21" s="131"/>
      <c r="BR21" s="78">
        <v>3</v>
      </c>
      <c r="BS21" s="79"/>
      <c r="BT21" s="79"/>
      <c r="BU21" s="79"/>
      <c r="BV21" s="79"/>
      <c r="BW21" s="80" t="s">
        <v>2</v>
      </c>
      <c r="BX21" s="80"/>
      <c r="BY21" s="80"/>
      <c r="BZ21" s="79">
        <v>2</v>
      </c>
      <c r="CA21" s="79"/>
      <c r="CB21" s="79"/>
      <c r="CC21" s="79"/>
      <c r="CD21" s="81"/>
      <c r="CE21" s="65"/>
      <c r="CF21" s="40">
        <f t="shared" si="0"/>
        <v>1</v>
      </c>
      <c r="CG21" s="40">
        <f t="shared" si="1"/>
        <v>1</v>
      </c>
      <c r="CH21" s="40">
        <f t="shared" si="2"/>
        <v>0</v>
      </c>
      <c r="CI21" s="40">
        <f t="shared" si="3"/>
        <v>0</v>
      </c>
      <c r="CJ21" s="65"/>
    </row>
    <row r="22" spans="1:88" s="1" customFormat="1" ht="7.5" customHeight="1" x14ac:dyDescent="0.3">
      <c r="A22" s="25"/>
      <c r="B22" s="61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65"/>
      <c r="CF22" s="40"/>
      <c r="CG22" s="40"/>
      <c r="CH22" s="40"/>
      <c r="CI22" s="40"/>
      <c r="CJ22" s="65"/>
    </row>
    <row r="23" spans="1:88" s="1" customFormat="1" ht="11.25" customHeight="1" x14ac:dyDescent="0.3">
      <c r="A23" s="25"/>
      <c r="B23" s="61"/>
      <c r="C23" s="89" t="s">
        <v>10</v>
      </c>
      <c r="D23" s="90"/>
      <c r="E23" s="90"/>
      <c r="F23" s="91"/>
      <c r="G23" s="132"/>
      <c r="H23" s="82">
        <f>H21+1</f>
        <v>7</v>
      </c>
      <c r="I23" s="80"/>
      <c r="J23" s="80"/>
      <c r="K23" s="83"/>
      <c r="L23" s="131"/>
      <c r="M23" s="82" t="str">
        <f t="shared" ref="M23:M28" si="5">$M$16</f>
        <v>23.8.</v>
      </c>
      <c r="N23" s="80"/>
      <c r="O23" s="80"/>
      <c r="P23" s="80"/>
      <c r="Q23" s="83"/>
      <c r="R23" s="131"/>
      <c r="S23" s="84">
        <f>S21+$C$14</f>
        <v>0.94583333333333319</v>
      </c>
      <c r="T23" s="155"/>
      <c r="U23" s="155"/>
      <c r="V23" s="155"/>
      <c r="W23" s="156"/>
      <c r="X23" s="131"/>
      <c r="Y23" s="82" t="s">
        <v>77</v>
      </c>
      <c r="Z23" s="80"/>
      <c r="AA23" s="80"/>
      <c r="AB23" s="80"/>
      <c r="AC23" s="80"/>
      <c r="AD23" s="80"/>
      <c r="AE23" s="80"/>
      <c r="AF23" s="80"/>
      <c r="AG23" s="80"/>
      <c r="AH23" s="83"/>
      <c r="AI23" s="131"/>
      <c r="AJ23" s="85" t="str">
        <f>$AF$8 &amp; " "</f>
        <v xml:space="preserve">Jule </v>
      </c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3" t="s">
        <v>2</v>
      </c>
      <c r="AZ23" s="130"/>
      <c r="BA23" s="82"/>
      <c r="BB23" s="76" t="str">
        <f>" " &amp; $O$8</f>
        <v xml:space="preserve"> Patrick</v>
      </c>
      <c r="BC23" s="76"/>
      <c r="BD23" s="76"/>
      <c r="BE23" s="76"/>
      <c r="BF23" s="76"/>
      <c r="BG23" s="76"/>
      <c r="BH23" s="76"/>
      <c r="BI23" s="76"/>
      <c r="BJ23" s="76"/>
      <c r="BK23" s="76"/>
      <c r="BL23" s="76"/>
      <c r="BM23" s="76"/>
      <c r="BN23" s="76"/>
      <c r="BO23" s="76"/>
      <c r="BP23" s="77"/>
      <c r="BQ23" s="131"/>
      <c r="BR23" s="78">
        <v>1</v>
      </c>
      <c r="BS23" s="79"/>
      <c r="BT23" s="79"/>
      <c r="BU23" s="79"/>
      <c r="BV23" s="79"/>
      <c r="BW23" s="80" t="s">
        <v>2</v>
      </c>
      <c r="BX23" s="80"/>
      <c r="BY23" s="80"/>
      <c r="BZ23" s="79">
        <v>2</v>
      </c>
      <c r="CA23" s="79"/>
      <c r="CB23" s="79"/>
      <c r="CC23" s="79"/>
      <c r="CD23" s="81"/>
      <c r="CE23" s="65"/>
      <c r="CF23" s="40">
        <f t="shared" ref="CF23:CF28" si="6">IF(AND(ISNUMBER(BR23),ISNUMBER(BZ23)),1,0)</f>
        <v>1</v>
      </c>
      <c r="CG23" s="40">
        <f t="shared" ref="CG23:CG28" si="7">IF(OR(ISBLANK(BR23),ISBLANK(BZ23)),0,IF(BR23&gt;BZ23,1,0))</f>
        <v>0</v>
      </c>
      <c r="CH23" s="40">
        <f t="shared" ref="CH23:CH28" si="8">IF(OR(ISBLANK(BR23),ISBLANK(BZ23)),0,IF(BR23=BZ23,1,0))</f>
        <v>0</v>
      </c>
      <c r="CI23" s="40">
        <f t="shared" ref="CI23:CI28" si="9">IF(OR(ISBLANK(BR23),ISBLANK(BZ23)),0,IF(BR23&lt;BZ23,1,0))</f>
        <v>1</v>
      </c>
      <c r="CJ23" s="65"/>
    </row>
    <row r="24" spans="1:88" s="1" customFormat="1" ht="11.25" customHeight="1" x14ac:dyDescent="0.3">
      <c r="A24" s="25"/>
      <c r="B24" s="61"/>
      <c r="C24" s="92"/>
      <c r="D24" s="93"/>
      <c r="E24" s="93"/>
      <c r="F24" s="94"/>
      <c r="G24" s="132"/>
      <c r="H24" s="82">
        <f>H23+1</f>
        <v>8</v>
      </c>
      <c r="I24" s="80"/>
      <c r="J24" s="80"/>
      <c r="K24" s="83"/>
      <c r="L24" s="131"/>
      <c r="M24" s="82" t="str">
        <f t="shared" si="5"/>
        <v>23.8.</v>
      </c>
      <c r="N24" s="80"/>
      <c r="O24" s="80"/>
      <c r="P24" s="80"/>
      <c r="Q24" s="83"/>
      <c r="R24" s="131"/>
      <c r="S24" s="84">
        <f>S23+$C$14</f>
        <v>0.9541666666666665</v>
      </c>
      <c r="T24" s="155"/>
      <c r="U24" s="155"/>
      <c r="V24" s="155"/>
      <c r="W24" s="156"/>
      <c r="X24" s="131"/>
      <c r="Y24" s="82" t="s">
        <v>77</v>
      </c>
      <c r="Z24" s="80"/>
      <c r="AA24" s="80"/>
      <c r="AB24" s="80"/>
      <c r="AC24" s="80"/>
      <c r="AD24" s="80"/>
      <c r="AE24" s="80"/>
      <c r="AF24" s="80"/>
      <c r="AG24" s="80"/>
      <c r="AH24" s="83"/>
      <c r="AI24" s="131"/>
      <c r="AJ24" s="85" t="str">
        <f>$BN$8 &amp; " "</f>
        <v xml:space="preserve">Christoph </v>
      </c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6"/>
      <c r="AY24" s="83" t="s">
        <v>2</v>
      </c>
      <c r="AZ24" s="130"/>
      <c r="BA24" s="82"/>
      <c r="BB24" s="77" t="str">
        <f>" " &amp; $AW$8</f>
        <v xml:space="preserve"> Ratze</v>
      </c>
      <c r="BC24" s="128"/>
      <c r="BD24" s="128"/>
      <c r="BE24" s="128"/>
      <c r="BF24" s="128"/>
      <c r="BG24" s="128"/>
      <c r="BH24" s="128"/>
      <c r="BI24" s="128"/>
      <c r="BJ24" s="128"/>
      <c r="BK24" s="128"/>
      <c r="BL24" s="128"/>
      <c r="BM24" s="128"/>
      <c r="BN24" s="128"/>
      <c r="BO24" s="128"/>
      <c r="BP24" s="128"/>
      <c r="BQ24" s="131"/>
      <c r="BR24" s="78">
        <v>2</v>
      </c>
      <c r="BS24" s="79"/>
      <c r="BT24" s="79"/>
      <c r="BU24" s="79"/>
      <c r="BV24" s="79"/>
      <c r="BW24" s="80" t="s">
        <v>2</v>
      </c>
      <c r="BX24" s="80"/>
      <c r="BY24" s="80"/>
      <c r="BZ24" s="79">
        <v>0</v>
      </c>
      <c r="CA24" s="79"/>
      <c r="CB24" s="79"/>
      <c r="CC24" s="79"/>
      <c r="CD24" s="81"/>
      <c r="CE24" s="65"/>
      <c r="CF24" s="40">
        <f t="shared" si="6"/>
        <v>1</v>
      </c>
      <c r="CG24" s="40">
        <f t="shared" si="7"/>
        <v>1</v>
      </c>
      <c r="CH24" s="40">
        <f t="shared" si="8"/>
        <v>0</v>
      </c>
      <c r="CI24" s="40">
        <f t="shared" si="9"/>
        <v>0</v>
      </c>
      <c r="CJ24" s="65"/>
    </row>
    <row r="25" spans="1:88" s="1" customFormat="1" ht="11.25" customHeight="1" x14ac:dyDescent="0.3">
      <c r="A25" s="25"/>
      <c r="B25" s="61"/>
      <c r="C25" s="92"/>
      <c r="D25" s="93"/>
      <c r="E25" s="93"/>
      <c r="F25" s="94"/>
      <c r="G25" s="132"/>
      <c r="H25" s="82">
        <f>H24+1</f>
        <v>9</v>
      </c>
      <c r="I25" s="80"/>
      <c r="J25" s="80"/>
      <c r="K25" s="83"/>
      <c r="L25" s="131"/>
      <c r="M25" s="82" t="str">
        <f t="shared" si="5"/>
        <v>23.8.</v>
      </c>
      <c r="N25" s="80"/>
      <c r="O25" s="80"/>
      <c r="P25" s="80"/>
      <c r="Q25" s="83"/>
      <c r="R25" s="131"/>
      <c r="S25" s="84">
        <f>S24+$C$14</f>
        <v>0.9624999999999998</v>
      </c>
      <c r="T25" s="155"/>
      <c r="U25" s="155"/>
      <c r="V25" s="155"/>
      <c r="W25" s="156"/>
      <c r="X25" s="131"/>
      <c r="Y25" s="82" t="s">
        <v>77</v>
      </c>
      <c r="Z25" s="80"/>
      <c r="AA25" s="80"/>
      <c r="AB25" s="80"/>
      <c r="AC25" s="80"/>
      <c r="AD25" s="80"/>
      <c r="AE25" s="80"/>
      <c r="AF25" s="80"/>
      <c r="AG25" s="80"/>
      <c r="AH25" s="83"/>
      <c r="AI25" s="131"/>
      <c r="AJ25" s="85" t="str">
        <f>$AW$8 &amp; " "</f>
        <v xml:space="preserve">Ratze </v>
      </c>
      <c r="AK25" s="86"/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86"/>
      <c r="AY25" s="83" t="s">
        <v>2</v>
      </c>
      <c r="AZ25" s="130"/>
      <c r="BA25" s="82"/>
      <c r="BB25" s="76" t="str">
        <f>" " &amp; $O$8</f>
        <v xml:space="preserve"> Patrick</v>
      </c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76"/>
      <c r="BN25" s="76"/>
      <c r="BO25" s="76"/>
      <c r="BP25" s="77"/>
      <c r="BQ25" s="131"/>
      <c r="BR25" s="78">
        <v>1</v>
      </c>
      <c r="BS25" s="79"/>
      <c r="BT25" s="79"/>
      <c r="BU25" s="79"/>
      <c r="BV25" s="79"/>
      <c r="BW25" s="80" t="s">
        <v>2</v>
      </c>
      <c r="BX25" s="80"/>
      <c r="BY25" s="80"/>
      <c r="BZ25" s="79">
        <v>1</v>
      </c>
      <c r="CA25" s="79"/>
      <c r="CB25" s="79"/>
      <c r="CC25" s="79"/>
      <c r="CD25" s="81"/>
      <c r="CE25" s="65"/>
      <c r="CF25" s="40">
        <f t="shared" si="6"/>
        <v>1</v>
      </c>
      <c r="CG25" s="40">
        <f t="shared" si="7"/>
        <v>0</v>
      </c>
      <c r="CH25" s="40">
        <f t="shared" si="8"/>
        <v>1</v>
      </c>
      <c r="CI25" s="40">
        <f t="shared" si="9"/>
        <v>0</v>
      </c>
      <c r="CJ25" s="65"/>
    </row>
    <row r="26" spans="1:88" s="1" customFormat="1" ht="11.25" customHeight="1" x14ac:dyDescent="0.3">
      <c r="A26" s="25"/>
      <c r="B26" s="61"/>
      <c r="C26" s="92"/>
      <c r="D26" s="93"/>
      <c r="E26" s="93"/>
      <c r="F26" s="94"/>
      <c r="G26" s="132"/>
      <c r="H26" s="82">
        <f>H25+1</f>
        <v>10</v>
      </c>
      <c r="I26" s="80"/>
      <c r="J26" s="80"/>
      <c r="K26" s="83"/>
      <c r="L26" s="131"/>
      <c r="M26" s="82" t="str">
        <f t="shared" si="5"/>
        <v>23.8.</v>
      </c>
      <c r="N26" s="80"/>
      <c r="O26" s="80"/>
      <c r="P26" s="80"/>
      <c r="Q26" s="83"/>
      <c r="R26" s="131"/>
      <c r="S26" s="84">
        <f>S25+$C$14</f>
        <v>0.9708333333333331</v>
      </c>
      <c r="T26" s="155"/>
      <c r="U26" s="155"/>
      <c r="V26" s="155"/>
      <c r="W26" s="156"/>
      <c r="X26" s="131"/>
      <c r="Y26" s="82" t="s">
        <v>77</v>
      </c>
      <c r="Z26" s="80"/>
      <c r="AA26" s="80"/>
      <c r="AB26" s="80"/>
      <c r="AC26" s="80"/>
      <c r="AD26" s="80"/>
      <c r="AE26" s="80"/>
      <c r="AF26" s="80"/>
      <c r="AG26" s="80"/>
      <c r="AH26" s="83"/>
      <c r="AI26" s="131"/>
      <c r="AJ26" s="85" t="str">
        <f>$BN$8 &amp; " "</f>
        <v xml:space="preserve">Christoph </v>
      </c>
      <c r="AK26" s="86"/>
      <c r="AL26" s="86"/>
      <c r="AM26" s="86"/>
      <c r="AN26" s="86"/>
      <c r="AO26" s="86"/>
      <c r="AP26" s="86"/>
      <c r="AQ26" s="86"/>
      <c r="AR26" s="86"/>
      <c r="AS26" s="86"/>
      <c r="AT26" s="86"/>
      <c r="AU26" s="86"/>
      <c r="AV26" s="86"/>
      <c r="AW26" s="86"/>
      <c r="AX26" s="86"/>
      <c r="AY26" s="83" t="s">
        <v>2</v>
      </c>
      <c r="AZ26" s="130"/>
      <c r="BA26" s="82"/>
      <c r="BB26" s="77" t="str">
        <f>" " &amp; $AF$8</f>
        <v xml:space="preserve"> Jule</v>
      </c>
      <c r="BC26" s="128"/>
      <c r="BD26" s="128"/>
      <c r="BE26" s="128"/>
      <c r="BF26" s="128"/>
      <c r="BG26" s="128"/>
      <c r="BH26" s="128"/>
      <c r="BI26" s="128"/>
      <c r="BJ26" s="128"/>
      <c r="BK26" s="128"/>
      <c r="BL26" s="128"/>
      <c r="BM26" s="128"/>
      <c r="BN26" s="128"/>
      <c r="BO26" s="128"/>
      <c r="BP26" s="128"/>
      <c r="BQ26" s="131"/>
      <c r="BR26" s="78">
        <v>1</v>
      </c>
      <c r="BS26" s="79"/>
      <c r="BT26" s="79"/>
      <c r="BU26" s="79"/>
      <c r="BV26" s="79"/>
      <c r="BW26" s="80" t="s">
        <v>2</v>
      </c>
      <c r="BX26" s="80"/>
      <c r="BY26" s="80"/>
      <c r="BZ26" s="79">
        <v>1</v>
      </c>
      <c r="CA26" s="79"/>
      <c r="CB26" s="79"/>
      <c r="CC26" s="79"/>
      <c r="CD26" s="81"/>
      <c r="CE26" s="65"/>
      <c r="CF26" s="40">
        <f t="shared" si="6"/>
        <v>1</v>
      </c>
      <c r="CG26" s="40">
        <f t="shared" si="7"/>
        <v>0</v>
      </c>
      <c r="CH26" s="40">
        <f t="shared" si="8"/>
        <v>1</v>
      </c>
      <c r="CI26" s="40">
        <f t="shared" si="9"/>
        <v>0</v>
      </c>
      <c r="CJ26" s="65"/>
    </row>
    <row r="27" spans="1:88" s="1" customFormat="1" ht="11.25" customHeight="1" x14ac:dyDescent="0.3">
      <c r="A27" s="25"/>
      <c r="B27" s="61"/>
      <c r="C27" s="92"/>
      <c r="D27" s="93"/>
      <c r="E27" s="93"/>
      <c r="F27" s="94"/>
      <c r="G27" s="132"/>
      <c r="H27" s="82">
        <f>H26+1</f>
        <v>11</v>
      </c>
      <c r="I27" s="80"/>
      <c r="J27" s="80"/>
      <c r="K27" s="83"/>
      <c r="L27" s="131"/>
      <c r="M27" s="82" t="str">
        <f t="shared" si="5"/>
        <v>23.8.</v>
      </c>
      <c r="N27" s="80"/>
      <c r="O27" s="80"/>
      <c r="P27" s="80"/>
      <c r="Q27" s="83"/>
      <c r="R27" s="131"/>
      <c r="S27" s="84">
        <f>S26+$C$14</f>
        <v>0.97916666666666641</v>
      </c>
      <c r="T27" s="155"/>
      <c r="U27" s="155"/>
      <c r="V27" s="155"/>
      <c r="W27" s="156"/>
      <c r="X27" s="131"/>
      <c r="Y27" s="82" t="s">
        <v>77</v>
      </c>
      <c r="Z27" s="80"/>
      <c r="AA27" s="80"/>
      <c r="AB27" s="80"/>
      <c r="AC27" s="80"/>
      <c r="AD27" s="80"/>
      <c r="AE27" s="80"/>
      <c r="AF27" s="80"/>
      <c r="AG27" s="80"/>
      <c r="AH27" s="83"/>
      <c r="AI27" s="131"/>
      <c r="AJ27" s="129" t="str">
        <f>$O$8 &amp; " "</f>
        <v xml:space="preserve">Patrick </v>
      </c>
      <c r="AK27" s="129"/>
      <c r="AL27" s="129"/>
      <c r="AM27" s="129"/>
      <c r="AN27" s="129"/>
      <c r="AO27" s="129"/>
      <c r="AP27" s="129"/>
      <c r="AQ27" s="129"/>
      <c r="AR27" s="129"/>
      <c r="AS27" s="129"/>
      <c r="AT27" s="129"/>
      <c r="AU27" s="129"/>
      <c r="AV27" s="129"/>
      <c r="AW27" s="129"/>
      <c r="AX27" s="85"/>
      <c r="AY27" s="83" t="s">
        <v>2</v>
      </c>
      <c r="AZ27" s="130"/>
      <c r="BA27" s="82"/>
      <c r="BB27" s="77" t="str">
        <f>" " &amp; $BN$8</f>
        <v xml:space="preserve"> Christoph</v>
      </c>
      <c r="BC27" s="128"/>
      <c r="BD27" s="128"/>
      <c r="BE27" s="128"/>
      <c r="BF27" s="128"/>
      <c r="BG27" s="128"/>
      <c r="BH27" s="128"/>
      <c r="BI27" s="128"/>
      <c r="BJ27" s="128"/>
      <c r="BK27" s="128"/>
      <c r="BL27" s="128"/>
      <c r="BM27" s="128"/>
      <c r="BN27" s="128"/>
      <c r="BO27" s="128"/>
      <c r="BP27" s="128"/>
      <c r="BQ27" s="131"/>
      <c r="BR27" s="78">
        <v>1</v>
      </c>
      <c r="BS27" s="79"/>
      <c r="BT27" s="79"/>
      <c r="BU27" s="79"/>
      <c r="BV27" s="79"/>
      <c r="BW27" s="80" t="s">
        <v>2</v>
      </c>
      <c r="BX27" s="80"/>
      <c r="BY27" s="80"/>
      <c r="BZ27" s="79">
        <v>3</v>
      </c>
      <c r="CA27" s="79"/>
      <c r="CB27" s="79"/>
      <c r="CC27" s="79"/>
      <c r="CD27" s="81"/>
      <c r="CE27" s="65"/>
      <c r="CF27" s="40">
        <f t="shared" si="6"/>
        <v>1</v>
      </c>
      <c r="CG27" s="40">
        <f t="shared" si="7"/>
        <v>0</v>
      </c>
      <c r="CH27" s="40">
        <f t="shared" si="8"/>
        <v>0</v>
      </c>
      <c r="CI27" s="40">
        <f t="shared" si="9"/>
        <v>1</v>
      </c>
      <c r="CJ27" s="65"/>
    </row>
    <row r="28" spans="1:88" s="1" customFormat="1" ht="11.25" customHeight="1" x14ac:dyDescent="0.3">
      <c r="A28" s="25"/>
      <c r="B28" s="61"/>
      <c r="C28" s="95"/>
      <c r="D28" s="96"/>
      <c r="E28" s="96"/>
      <c r="F28" s="97"/>
      <c r="G28" s="132"/>
      <c r="H28" s="82">
        <f>H27+1</f>
        <v>12</v>
      </c>
      <c r="I28" s="80"/>
      <c r="J28" s="80"/>
      <c r="K28" s="83"/>
      <c r="L28" s="131"/>
      <c r="M28" s="82" t="str">
        <f t="shared" si="5"/>
        <v>23.8.</v>
      </c>
      <c r="N28" s="80"/>
      <c r="O28" s="80"/>
      <c r="P28" s="80"/>
      <c r="Q28" s="83"/>
      <c r="R28" s="131"/>
      <c r="S28" s="84">
        <f>S27+$C$14</f>
        <v>0.98749999999999971</v>
      </c>
      <c r="T28" s="155"/>
      <c r="U28" s="155"/>
      <c r="V28" s="155"/>
      <c r="W28" s="156"/>
      <c r="X28" s="131"/>
      <c r="Y28" s="82" t="s">
        <v>77</v>
      </c>
      <c r="Z28" s="80"/>
      <c r="AA28" s="80"/>
      <c r="AB28" s="80"/>
      <c r="AC28" s="80"/>
      <c r="AD28" s="80"/>
      <c r="AE28" s="80"/>
      <c r="AF28" s="80"/>
      <c r="AG28" s="80"/>
      <c r="AH28" s="83"/>
      <c r="AI28" s="131"/>
      <c r="AJ28" s="85" t="str">
        <f>$AW$8 &amp; " "</f>
        <v xml:space="preserve">Ratze </v>
      </c>
      <c r="AK28" s="86"/>
      <c r="AL28" s="86"/>
      <c r="AM28" s="86"/>
      <c r="AN28" s="86"/>
      <c r="AO28" s="86"/>
      <c r="AP28" s="86"/>
      <c r="AQ28" s="86"/>
      <c r="AR28" s="86"/>
      <c r="AS28" s="86"/>
      <c r="AT28" s="86"/>
      <c r="AU28" s="86"/>
      <c r="AV28" s="86"/>
      <c r="AW28" s="86"/>
      <c r="AX28" s="86"/>
      <c r="AY28" s="83" t="s">
        <v>2</v>
      </c>
      <c r="AZ28" s="130"/>
      <c r="BA28" s="82"/>
      <c r="BB28" s="77" t="str">
        <f>" " &amp; $AF$8</f>
        <v xml:space="preserve"> Jule</v>
      </c>
      <c r="BC28" s="128"/>
      <c r="BD28" s="128"/>
      <c r="BE28" s="128"/>
      <c r="BF28" s="128"/>
      <c r="BG28" s="128"/>
      <c r="BH28" s="128"/>
      <c r="BI28" s="128"/>
      <c r="BJ28" s="128"/>
      <c r="BK28" s="128"/>
      <c r="BL28" s="128"/>
      <c r="BM28" s="128"/>
      <c r="BN28" s="128"/>
      <c r="BO28" s="128"/>
      <c r="BP28" s="128"/>
      <c r="BQ28" s="131"/>
      <c r="BR28" s="78">
        <v>0</v>
      </c>
      <c r="BS28" s="79"/>
      <c r="BT28" s="79"/>
      <c r="BU28" s="79"/>
      <c r="BV28" s="79"/>
      <c r="BW28" s="80" t="s">
        <v>2</v>
      </c>
      <c r="BX28" s="80"/>
      <c r="BY28" s="80"/>
      <c r="BZ28" s="79">
        <v>3</v>
      </c>
      <c r="CA28" s="79"/>
      <c r="CB28" s="79"/>
      <c r="CC28" s="79"/>
      <c r="CD28" s="81"/>
      <c r="CE28" s="65"/>
      <c r="CF28" s="40">
        <f t="shared" si="6"/>
        <v>1</v>
      </c>
      <c r="CG28" s="40">
        <f t="shared" si="7"/>
        <v>0</v>
      </c>
      <c r="CH28" s="40">
        <f t="shared" si="8"/>
        <v>0</v>
      </c>
      <c r="CI28" s="40">
        <f t="shared" si="9"/>
        <v>1</v>
      </c>
      <c r="CJ28" s="65"/>
    </row>
    <row r="29" spans="1:88" s="1" customFormat="1" ht="7.5" customHeight="1" x14ac:dyDescent="0.3">
      <c r="A29" s="25"/>
      <c r="B29" s="47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9"/>
      <c r="CF29" s="40"/>
      <c r="CG29" s="40"/>
      <c r="CH29" s="40"/>
      <c r="CI29" s="40"/>
      <c r="CJ29" s="65"/>
    </row>
    <row r="30" spans="1:88" s="1" customFormat="1" ht="11.25" hidden="1" customHeight="1" x14ac:dyDescent="0.3">
      <c r="A30" s="25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8"/>
      <c r="CA30" s="58"/>
      <c r="CB30" s="58"/>
      <c r="CC30" s="58"/>
      <c r="CD30" s="58"/>
      <c r="CE30" s="58"/>
      <c r="CF30" s="40"/>
      <c r="CG30" s="40"/>
      <c r="CH30" s="40"/>
      <c r="CI30" s="40"/>
      <c r="CJ30" s="65"/>
    </row>
    <row r="31" spans="1:88" s="1" customFormat="1" ht="7.5" hidden="1" customHeight="1" x14ac:dyDescent="0.3">
      <c r="A31" s="25"/>
      <c r="B31" s="59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58"/>
      <c r="CB31" s="58"/>
      <c r="CC31" s="58"/>
      <c r="CD31" s="58"/>
      <c r="CE31" s="60"/>
      <c r="CF31" s="40"/>
      <c r="CG31" s="40"/>
      <c r="CH31" s="40"/>
      <c r="CI31" s="40"/>
      <c r="CJ31" s="65"/>
    </row>
    <row r="32" spans="1:88" s="1" customFormat="1" ht="15" hidden="1" customHeight="1" x14ac:dyDescent="0.3">
      <c r="A32" s="25"/>
      <c r="B32" s="61"/>
      <c r="C32" s="62" t="s">
        <v>11</v>
      </c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  <c r="BB32" s="63"/>
      <c r="BC32" s="63"/>
      <c r="BD32" s="63"/>
      <c r="BE32" s="63"/>
      <c r="BF32" s="63"/>
      <c r="BG32" s="63"/>
      <c r="BH32" s="63"/>
      <c r="BI32" s="63"/>
      <c r="BJ32" s="63"/>
      <c r="BK32" s="63"/>
      <c r="BL32" s="63"/>
      <c r="BM32" s="63"/>
      <c r="BN32" s="63"/>
      <c r="BO32" s="63"/>
      <c r="BP32" s="63"/>
      <c r="BQ32" s="63"/>
      <c r="BR32" s="63"/>
      <c r="BS32" s="63"/>
      <c r="BT32" s="63"/>
      <c r="BU32" s="63"/>
      <c r="BV32" s="63"/>
      <c r="BW32" s="63"/>
      <c r="BX32" s="63"/>
      <c r="BY32" s="63"/>
      <c r="BZ32" s="63"/>
      <c r="CA32" s="63"/>
      <c r="CB32" s="63"/>
      <c r="CC32" s="63"/>
      <c r="CD32" s="64"/>
      <c r="CE32" s="65"/>
      <c r="CF32" s="40"/>
      <c r="CG32" s="40"/>
      <c r="CH32" s="40"/>
      <c r="CI32" s="40"/>
      <c r="CJ32" s="65"/>
    </row>
    <row r="33" spans="1:88" s="1" customFormat="1" ht="7.5" hidden="1" customHeight="1" x14ac:dyDescent="0.3">
      <c r="A33" s="25"/>
      <c r="B33" s="61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  <c r="BM33" s="58"/>
      <c r="BN33" s="58"/>
      <c r="BO33" s="58"/>
      <c r="BP33" s="58"/>
      <c r="BQ33" s="58"/>
      <c r="BR33" s="58"/>
      <c r="BS33" s="58"/>
      <c r="BT33" s="58"/>
      <c r="BU33" s="58"/>
      <c r="BV33" s="58"/>
      <c r="BW33" s="58"/>
      <c r="BX33" s="58"/>
      <c r="BY33" s="58"/>
      <c r="BZ33" s="58"/>
      <c r="CA33" s="58"/>
      <c r="CB33" s="58"/>
      <c r="CC33" s="58"/>
      <c r="CD33" s="58"/>
      <c r="CE33" s="65"/>
      <c r="CF33" s="40"/>
      <c r="CG33" s="40"/>
      <c r="CH33" s="40"/>
      <c r="CI33" s="40"/>
      <c r="CJ33" s="65"/>
    </row>
    <row r="34" spans="1:88" s="3" customFormat="1" ht="11.25" hidden="1" customHeight="1" x14ac:dyDescent="0.3">
      <c r="A34" s="25"/>
      <c r="B34" s="61"/>
      <c r="C34" s="57" t="s">
        <v>12</v>
      </c>
      <c r="D34" s="57"/>
      <c r="E34" s="57"/>
      <c r="F34" s="57"/>
      <c r="G34" s="57"/>
      <c r="H34" s="66" t="str">
        <f>" Spieler"</f>
        <v xml:space="preserve"> Spieler</v>
      </c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8"/>
      <c r="T34" s="57" t="s">
        <v>13</v>
      </c>
      <c r="U34" s="57"/>
      <c r="V34" s="57"/>
      <c r="W34" s="57"/>
      <c r="X34" s="57"/>
      <c r="Y34" s="69"/>
      <c r="Z34" s="70" t="s">
        <v>14</v>
      </c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 t="s">
        <v>15</v>
      </c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2" t="s">
        <v>16</v>
      </c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 t="s">
        <v>17</v>
      </c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69"/>
      <c r="BS34" s="56" t="s">
        <v>18</v>
      </c>
      <c r="BT34" s="57"/>
      <c r="BU34" s="57"/>
      <c r="BV34" s="57"/>
      <c r="BW34" s="57"/>
      <c r="BX34" s="69" t="s">
        <v>19</v>
      </c>
      <c r="BY34" s="74"/>
      <c r="BZ34" s="74"/>
      <c r="CA34" s="74"/>
      <c r="CB34" s="75" t="s">
        <v>22</v>
      </c>
      <c r="CC34" s="74"/>
      <c r="CD34" s="72"/>
      <c r="CE34" s="65"/>
      <c r="CF34" s="18"/>
      <c r="CG34" s="18"/>
      <c r="CH34" s="18"/>
      <c r="CI34" s="18"/>
      <c r="CJ34" s="65"/>
    </row>
    <row r="35" spans="1:88" s="1" customFormat="1" ht="11.25" hidden="1" customHeight="1" x14ac:dyDescent="0.3">
      <c r="A35" s="25"/>
      <c r="B35" s="61"/>
      <c r="C35" s="157">
        <f>IF(BX35="","",RANK(BX35,BX$35:BX$38,0)+ROW(A1)%%)</f>
        <v>2.0001000000000002</v>
      </c>
      <c r="D35" s="158"/>
      <c r="E35" s="158"/>
      <c r="F35" s="158"/>
      <c r="G35" s="159"/>
      <c r="H35" s="125" t="str">
        <f>" " &amp; $O$8</f>
        <v xml:space="preserve"> Patrick</v>
      </c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7"/>
      <c r="T35" s="42">
        <f>CF16+CF18+CF20+CF23+CF25+CF27</f>
        <v>6</v>
      </c>
      <c r="U35" s="43"/>
      <c r="V35" s="43"/>
      <c r="W35" s="43"/>
      <c r="X35" s="43"/>
      <c r="Y35" s="44"/>
      <c r="Z35" s="59">
        <f>CG16+CG18+CI20+CI23+CI25+CG27</f>
        <v>2</v>
      </c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5">
        <f>CH16+CH18+CH20+CH23+CH25+CH27</f>
        <v>2</v>
      </c>
      <c r="AL35" s="43"/>
      <c r="AM35" s="43"/>
      <c r="AN35" s="43"/>
      <c r="AO35" s="43"/>
      <c r="AP35" s="43"/>
      <c r="AQ35" s="43"/>
      <c r="AR35" s="43"/>
      <c r="AS35" s="43"/>
      <c r="AT35" s="43"/>
      <c r="AU35" s="45"/>
      <c r="AV35" s="55">
        <f>CI16+CI18+CG20+CG23+CG25+CI27</f>
        <v>2</v>
      </c>
      <c r="AW35" s="43"/>
      <c r="AX35" s="43"/>
      <c r="AY35" s="43"/>
      <c r="AZ35" s="43"/>
      <c r="BA35" s="43"/>
      <c r="BB35" s="43"/>
      <c r="BC35" s="43"/>
      <c r="BD35" s="43"/>
      <c r="BE35" s="43"/>
      <c r="BF35" s="45"/>
      <c r="BG35" s="42">
        <f>BR16+BR18+BZ20+BZ23+BZ25+BR27</f>
        <v>7</v>
      </c>
      <c r="BH35" s="43"/>
      <c r="BI35" s="43"/>
      <c r="BJ35" s="43"/>
      <c r="BK35" s="43"/>
      <c r="BL35" s="43" t="s">
        <v>2</v>
      </c>
      <c r="BM35" s="43"/>
      <c r="BN35" s="43">
        <f>BZ16+BZ18+BR20+BR23+BR25+BZ27</f>
        <v>8</v>
      </c>
      <c r="BO35" s="43"/>
      <c r="BP35" s="43"/>
      <c r="BQ35" s="43"/>
      <c r="BR35" s="45"/>
      <c r="BS35" s="55">
        <f>BG35-BN35</f>
        <v>-1</v>
      </c>
      <c r="BT35" s="43"/>
      <c r="BU35" s="43"/>
      <c r="BV35" s="43"/>
      <c r="BW35" s="43"/>
      <c r="BX35" s="157">
        <f>(Z35*3)+AK35</f>
        <v>8</v>
      </c>
      <c r="BY35" s="158"/>
      <c r="BZ35" s="158"/>
      <c r="CA35" s="158"/>
      <c r="CB35" s="160">
        <f>BX35+ROW()/1000</f>
        <v>8.0350000000000001</v>
      </c>
      <c r="CC35" s="161"/>
      <c r="CD35" s="162"/>
      <c r="CE35" s="65"/>
      <c r="CF35" s="40"/>
      <c r="CG35" s="40"/>
      <c r="CH35" s="40"/>
      <c r="CI35" s="40"/>
      <c r="CJ35" s="65"/>
    </row>
    <row r="36" spans="1:88" s="1" customFormat="1" ht="11.25" hidden="1" customHeight="1" x14ac:dyDescent="0.3">
      <c r="A36" s="25"/>
      <c r="B36" s="61"/>
      <c r="C36" s="157">
        <f>IF(BX36="","",RANK(BX36,BX$35:BX$38,0)+ROW(A2)%%)</f>
        <v>1.0002</v>
      </c>
      <c r="D36" s="158"/>
      <c r="E36" s="158"/>
      <c r="F36" s="158"/>
      <c r="G36" s="159"/>
      <c r="H36" s="125" t="str">
        <f>" " &amp; $AF$8</f>
        <v xml:space="preserve"> Jule</v>
      </c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7"/>
      <c r="T36" s="42">
        <f>CF16+CF19+CF21+CF23+CF26+CF28</f>
        <v>6</v>
      </c>
      <c r="U36" s="43"/>
      <c r="V36" s="43"/>
      <c r="W36" s="43"/>
      <c r="X36" s="43"/>
      <c r="Y36" s="44"/>
      <c r="Z36" s="59">
        <f>CI16+CG19+CG21+CG23+CI26+CI28</f>
        <v>4</v>
      </c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5">
        <f>CH16+CH19+CH21+CH23+CH26+CH28</f>
        <v>1</v>
      </c>
      <c r="AL36" s="43"/>
      <c r="AM36" s="43"/>
      <c r="AN36" s="43"/>
      <c r="AO36" s="43"/>
      <c r="AP36" s="43"/>
      <c r="AQ36" s="43"/>
      <c r="AR36" s="43"/>
      <c r="AS36" s="43"/>
      <c r="AT36" s="43"/>
      <c r="AU36" s="45"/>
      <c r="AV36" s="55">
        <f>CG16+CI19+CI21+CI23+CG26+CG28</f>
        <v>1</v>
      </c>
      <c r="AW36" s="43"/>
      <c r="AX36" s="43"/>
      <c r="AY36" s="43"/>
      <c r="AZ36" s="43"/>
      <c r="BA36" s="43"/>
      <c r="BB36" s="43"/>
      <c r="BC36" s="43"/>
      <c r="BD36" s="43"/>
      <c r="BE36" s="43"/>
      <c r="BF36" s="45"/>
      <c r="BG36" s="42">
        <f>BZ16+BR19+BR21+BR23+BZ26+BZ28</f>
        <v>11</v>
      </c>
      <c r="BH36" s="43"/>
      <c r="BI36" s="43"/>
      <c r="BJ36" s="43"/>
      <c r="BK36" s="43"/>
      <c r="BL36" s="43" t="s">
        <v>2</v>
      </c>
      <c r="BM36" s="43"/>
      <c r="BN36" s="43">
        <f>BR16+BZ19+BZ21+BZ23+BR26+BR28</f>
        <v>5</v>
      </c>
      <c r="BO36" s="43"/>
      <c r="BP36" s="43"/>
      <c r="BQ36" s="43"/>
      <c r="BR36" s="45"/>
      <c r="BS36" s="55">
        <f>BG36-BN36</f>
        <v>6</v>
      </c>
      <c r="BT36" s="43"/>
      <c r="BU36" s="43"/>
      <c r="BV36" s="43"/>
      <c r="BW36" s="43"/>
      <c r="BX36" s="157">
        <f>(Z36*3)+AK36</f>
        <v>13</v>
      </c>
      <c r="BY36" s="158"/>
      <c r="BZ36" s="158"/>
      <c r="CA36" s="158"/>
      <c r="CB36" s="160">
        <f>BX36+ROW()/1000</f>
        <v>13.036</v>
      </c>
      <c r="CC36" s="161"/>
      <c r="CD36" s="162"/>
      <c r="CE36" s="65"/>
      <c r="CF36" s="40"/>
      <c r="CG36" s="40"/>
      <c r="CH36" s="40"/>
      <c r="CI36" s="40"/>
      <c r="CJ36" s="65"/>
    </row>
    <row r="37" spans="1:88" s="1" customFormat="1" ht="11.25" hidden="1" customHeight="1" x14ac:dyDescent="0.3">
      <c r="A37" s="25"/>
      <c r="B37" s="61"/>
      <c r="C37" s="157">
        <f>IF(BX37="","",RANK(BX37,BX$35:BX$38,0)+ROW(A3)%%)</f>
        <v>4.0003000000000002</v>
      </c>
      <c r="D37" s="158"/>
      <c r="E37" s="158"/>
      <c r="F37" s="158"/>
      <c r="G37" s="159"/>
      <c r="H37" s="125" t="str">
        <f>" " &amp; $AW$8</f>
        <v xml:space="preserve"> Ratze</v>
      </c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7"/>
      <c r="T37" s="42">
        <f>CF17+CF18+CF21+CF24+CF25+CF28</f>
        <v>6</v>
      </c>
      <c r="U37" s="43"/>
      <c r="V37" s="43"/>
      <c r="W37" s="43"/>
      <c r="X37" s="43"/>
      <c r="Y37" s="44"/>
      <c r="Z37" s="59">
        <f>CG17+CI18+CI21+CI24+CG25+CG28</f>
        <v>1</v>
      </c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5">
        <f>CH17+CH18+CH21+CH24+CH25+CH28</f>
        <v>1</v>
      </c>
      <c r="AL37" s="43"/>
      <c r="AM37" s="43"/>
      <c r="AN37" s="43"/>
      <c r="AO37" s="43"/>
      <c r="AP37" s="43"/>
      <c r="AQ37" s="43"/>
      <c r="AR37" s="43"/>
      <c r="AS37" s="43"/>
      <c r="AT37" s="43"/>
      <c r="AU37" s="45"/>
      <c r="AV37" s="55">
        <f>CI17+CG18+CG21+CG24+CI25+CI28</f>
        <v>4</v>
      </c>
      <c r="AW37" s="43"/>
      <c r="AX37" s="43"/>
      <c r="AY37" s="43"/>
      <c r="AZ37" s="43"/>
      <c r="BA37" s="43"/>
      <c r="BB37" s="43"/>
      <c r="BC37" s="43"/>
      <c r="BD37" s="43"/>
      <c r="BE37" s="43"/>
      <c r="BF37" s="45"/>
      <c r="BG37" s="42">
        <f>BR17+BZ18+BZ21+BZ24+BR25+BR28</f>
        <v>6</v>
      </c>
      <c r="BH37" s="43"/>
      <c r="BI37" s="43"/>
      <c r="BJ37" s="43"/>
      <c r="BK37" s="43"/>
      <c r="BL37" s="43" t="s">
        <v>2</v>
      </c>
      <c r="BM37" s="43"/>
      <c r="BN37" s="43">
        <f>BZ17+BR18+BR21+BR24+BZ25+BZ28</f>
        <v>12</v>
      </c>
      <c r="BO37" s="43"/>
      <c r="BP37" s="43"/>
      <c r="BQ37" s="43"/>
      <c r="BR37" s="45"/>
      <c r="BS37" s="55">
        <f>BG37-BN37</f>
        <v>-6</v>
      </c>
      <c r="BT37" s="43"/>
      <c r="BU37" s="43"/>
      <c r="BV37" s="43"/>
      <c r="BW37" s="43"/>
      <c r="BX37" s="157">
        <f>(Z37*3)+AK37</f>
        <v>4</v>
      </c>
      <c r="BY37" s="158"/>
      <c r="BZ37" s="158"/>
      <c r="CA37" s="158"/>
      <c r="CB37" s="160">
        <f>BX37+ROW()/1000</f>
        <v>4.0369999999999999</v>
      </c>
      <c r="CC37" s="161"/>
      <c r="CD37" s="162"/>
      <c r="CE37" s="65"/>
      <c r="CF37" s="40"/>
      <c r="CG37" s="40"/>
      <c r="CH37" s="40"/>
      <c r="CI37" s="40"/>
      <c r="CJ37" s="65"/>
    </row>
    <row r="38" spans="1:88" s="1" customFormat="1" ht="11.25" hidden="1" customHeight="1" x14ac:dyDescent="0.3">
      <c r="A38" s="25"/>
      <c r="B38" s="61"/>
      <c r="C38" s="157">
        <f>IF(BX38="","",RANK(BX38,BX$35:BX$38,0)+ROW(A4)%%)</f>
        <v>2.0004</v>
      </c>
      <c r="D38" s="158"/>
      <c r="E38" s="158"/>
      <c r="F38" s="158"/>
      <c r="G38" s="159"/>
      <c r="H38" s="125" t="str">
        <f>" " &amp; $BN$8</f>
        <v xml:space="preserve"> Christoph</v>
      </c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7"/>
      <c r="T38" s="42">
        <f>CF17+CF19+CF20+CF24+CF26+CF27</f>
        <v>6</v>
      </c>
      <c r="U38" s="43"/>
      <c r="V38" s="43"/>
      <c r="W38" s="43"/>
      <c r="X38" s="43"/>
      <c r="Y38" s="44"/>
      <c r="Z38" s="42">
        <f>CI17+CI19+CG20+CG24+CG26+CI27</f>
        <v>2</v>
      </c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55">
        <f>CH17+CH19+CH20+CH24+CH26+CH27</f>
        <v>2</v>
      </c>
      <c r="AL38" s="43"/>
      <c r="AM38" s="43"/>
      <c r="AN38" s="43"/>
      <c r="AO38" s="43"/>
      <c r="AP38" s="43"/>
      <c r="AQ38" s="43"/>
      <c r="AR38" s="43"/>
      <c r="AS38" s="43"/>
      <c r="AT38" s="43"/>
      <c r="AU38" s="45"/>
      <c r="AV38" s="55">
        <f>CG17+CG19+CI20+CI24+CI26+CG27</f>
        <v>2</v>
      </c>
      <c r="AW38" s="43"/>
      <c r="AX38" s="43"/>
      <c r="AY38" s="43"/>
      <c r="AZ38" s="43"/>
      <c r="BA38" s="43"/>
      <c r="BB38" s="43"/>
      <c r="BC38" s="43"/>
      <c r="BD38" s="43"/>
      <c r="BE38" s="43"/>
      <c r="BF38" s="45"/>
      <c r="BG38" s="42">
        <f>BZ17+BZ19+BR20+BR24+BR26+BZ27</f>
        <v>8</v>
      </c>
      <c r="BH38" s="43"/>
      <c r="BI38" s="43"/>
      <c r="BJ38" s="43"/>
      <c r="BK38" s="43"/>
      <c r="BL38" s="43" t="s">
        <v>2</v>
      </c>
      <c r="BM38" s="43"/>
      <c r="BN38" s="43">
        <f>BR17+BR19+BZ20+BZ24+BZ26+BR27</f>
        <v>7</v>
      </c>
      <c r="BO38" s="43"/>
      <c r="BP38" s="43"/>
      <c r="BQ38" s="43"/>
      <c r="BR38" s="45"/>
      <c r="BS38" s="55">
        <f>BG38-BN38</f>
        <v>1</v>
      </c>
      <c r="BT38" s="43"/>
      <c r="BU38" s="43"/>
      <c r="BV38" s="43"/>
      <c r="BW38" s="43"/>
      <c r="BX38" s="157">
        <f>(Z38*3)+AK38</f>
        <v>8</v>
      </c>
      <c r="BY38" s="158"/>
      <c r="BZ38" s="158"/>
      <c r="CA38" s="158"/>
      <c r="CB38" s="160">
        <f>BX38+ROW()/1000</f>
        <v>8.0380000000000003</v>
      </c>
      <c r="CC38" s="161"/>
      <c r="CD38" s="162"/>
      <c r="CE38" s="65"/>
      <c r="CF38" s="40"/>
      <c r="CG38" s="40"/>
      <c r="CH38" s="40"/>
      <c r="CI38" s="40"/>
      <c r="CJ38" s="65"/>
    </row>
    <row r="39" spans="1:88" s="1" customFormat="1" ht="7.5" hidden="1" customHeight="1" x14ac:dyDescent="0.3">
      <c r="A39" s="25"/>
      <c r="B39" s="47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9"/>
      <c r="CF39" s="40"/>
      <c r="CG39" s="40"/>
      <c r="CH39" s="40"/>
      <c r="CI39" s="40"/>
      <c r="CJ39" s="65"/>
    </row>
    <row r="40" spans="1:88" s="1" customFormat="1" ht="11.25" customHeight="1" x14ac:dyDescent="0.3">
      <c r="A40" s="25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  <c r="BD40" s="58"/>
      <c r="BE40" s="58"/>
      <c r="BF40" s="58"/>
      <c r="BG40" s="58"/>
      <c r="BH40" s="58"/>
      <c r="BI40" s="58"/>
      <c r="BJ40" s="58"/>
      <c r="BK40" s="58"/>
      <c r="BL40" s="58"/>
      <c r="BM40" s="58"/>
      <c r="BN40" s="58"/>
      <c r="BO40" s="58"/>
      <c r="BP40" s="58"/>
      <c r="BQ40" s="58"/>
      <c r="BR40" s="58"/>
      <c r="BS40" s="58"/>
      <c r="BT40" s="58"/>
      <c r="BU40" s="58"/>
      <c r="BV40" s="58"/>
      <c r="BW40" s="58"/>
      <c r="BX40" s="58"/>
      <c r="BY40" s="58"/>
      <c r="BZ40" s="58"/>
      <c r="CA40" s="58"/>
      <c r="CB40" s="58"/>
      <c r="CC40" s="58"/>
      <c r="CD40" s="58"/>
      <c r="CE40" s="58"/>
      <c r="CF40" s="40"/>
      <c r="CG40" s="40"/>
      <c r="CH40" s="40"/>
      <c r="CI40" s="40"/>
      <c r="CJ40" s="65"/>
    </row>
    <row r="41" spans="1:88" s="1" customFormat="1" ht="7.5" customHeight="1" x14ac:dyDescent="0.3">
      <c r="A41" s="25"/>
      <c r="B41" s="59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8"/>
      <c r="BQ41" s="58"/>
      <c r="BR41" s="58"/>
      <c r="BS41" s="58"/>
      <c r="BT41" s="58"/>
      <c r="BU41" s="58"/>
      <c r="BV41" s="58"/>
      <c r="BW41" s="58"/>
      <c r="BX41" s="58"/>
      <c r="BY41" s="58"/>
      <c r="BZ41" s="58"/>
      <c r="CA41" s="58"/>
      <c r="CB41" s="58"/>
      <c r="CC41" s="58"/>
      <c r="CD41" s="58"/>
      <c r="CE41" s="60"/>
      <c r="CF41" s="40"/>
      <c r="CG41" s="40"/>
      <c r="CH41" s="40"/>
      <c r="CI41" s="40"/>
      <c r="CJ41" s="65"/>
    </row>
    <row r="42" spans="1:88" s="1" customFormat="1" ht="15" customHeight="1" x14ac:dyDescent="0.3">
      <c r="A42" s="25"/>
      <c r="B42" s="61"/>
      <c r="C42" s="62" t="s">
        <v>11</v>
      </c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63"/>
      <c r="BB42" s="63"/>
      <c r="BC42" s="63"/>
      <c r="BD42" s="63"/>
      <c r="BE42" s="63"/>
      <c r="BF42" s="63"/>
      <c r="BG42" s="63"/>
      <c r="BH42" s="63"/>
      <c r="BI42" s="63"/>
      <c r="BJ42" s="63"/>
      <c r="BK42" s="63"/>
      <c r="BL42" s="63"/>
      <c r="BM42" s="63"/>
      <c r="BN42" s="63"/>
      <c r="BO42" s="63"/>
      <c r="BP42" s="63"/>
      <c r="BQ42" s="63"/>
      <c r="BR42" s="63"/>
      <c r="BS42" s="63"/>
      <c r="BT42" s="63"/>
      <c r="BU42" s="63"/>
      <c r="BV42" s="63"/>
      <c r="BW42" s="63"/>
      <c r="BX42" s="63"/>
      <c r="BY42" s="63"/>
      <c r="BZ42" s="63"/>
      <c r="CA42" s="63"/>
      <c r="CB42" s="63"/>
      <c r="CC42" s="63"/>
      <c r="CD42" s="64"/>
      <c r="CE42" s="65"/>
      <c r="CF42" s="40"/>
      <c r="CG42" s="40"/>
      <c r="CH42" s="40"/>
      <c r="CI42" s="40"/>
      <c r="CJ42" s="65"/>
    </row>
    <row r="43" spans="1:88" s="1" customFormat="1" ht="7.5" customHeight="1" x14ac:dyDescent="0.3">
      <c r="A43" s="25"/>
      <c r="B43" s="61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58"/>
      <c r="BB43" s="58"/>
      <c r="BC43" s="58"/>
      <c r="BD43" s="58"/>
      <c r="BE43" s="58"/>
      <c r="BF43" s="58"/>
      <c r="BG43" s="58"/>
      <c r="BH43" s="58"/>
      <c r="BI43" s="58"/>
      <c r="BJ43" s="58"/>
      <c r="BK43" s="58"/>
      <c r="BL43" s="58"/>
      <c r="BM43" s="58"/>
      <c r="BN43" s="58"/>
      <c r="BO43" s="58"/>
      <c r="BP43" s="58"/>
      <c r="BQ43" s="58"/>
      <c r="BR43" s="58"/>
      <c r="BS43" s="58"/>
      <c r="BT43" s="58"/>
      <c r="BU43" s="58"/>
      <c r="BV43" s="58"/>
      <c r="BW43" s="58"/>
      <c r="BX43" s="58"/>
      <c r="BY43" s="58"/>
      <c r="BZ43" s="58"/>
      <c r="CA43" s="58"/>
      <c r="CB43" s="58"/>
      <c r="CC43" s="58"/>
      <c r="CD43" s="58"/>
      <c r="CE43" s="65"/>
      <c r="CF43" s="40"/>
      <c r="CG43" s="40"/>
      <c r="CH43" s="40"/>
      <c r="CI43" s="40"/>
      <c r="CJ43" s="65"/>
    </row>
    <row r="44" spans="1:88" s="3" customFormat="1" ht="11.25" customHeight="1" x14ac:dyDescent="0.3">
      <c r="A44" s="25"/>
      <c r="B44" s="61"/>
      <c r="C44" s="57" t="s">
        <v>12</v>
      </c>
      <c r="D44" s="57"/>
      <c r="E44" s="57"/>
      <c r="F44" s="57"/>
      <c r="G44" s="57"/>
      <c r="H44" s="66" t="str">
        <f>" Spieler"</f>
        <v xml:space="preserve"> Spieler</v>
      </c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8"/>
      <c r="T44" s="57" t="s">
        <v>13</v>
      </c>
      <c r="U44" s="57"/>
      <c r="V44" s="57"/>
      <c r="W44" s="57"/>
      <c r="X44" s="57"/>
      <c r="Y44" s="69"/>
      <c r="Z44" s="70" t="s">
        <v>14</v>
      </c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 t="s">
        <v>15</v>
      </c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2" t="s">
        <v>16</v>
      </c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 t="s">
        <v>17</v>
      </c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69"/>
      <c r="BS44" s="56" t="s">
        <v>18</v>
      </c>
      <c r="BT44" s="57"/>
      <c r="BU44" s="57"/>
      <c r="BV44" s="57"/>
      <c r="BW44" s="57"/>
      <c r="BX44" s="57" t="s">
        <v>19</v>
      </c>
      <c r="BY44" s="57"/>
      <c r="BZ44" s="57"/>
      <c r="CA44" s="57"/>
      <c r="CB44" s="57"/>
      <c r="CC44" s="57"/>
      <c r="CD44" s="57"/>
      <c r="CE44" s="65"/>
      <c r="CF44" s="18"/>
      <c r="CG44" s="18"/>
      <c r="CH44" s="18"/>
      <c r="CI44" s="18"/>
      <c r="CJ44" s="65"/>
    </row>
    <row r="45" spans="1:88" s="1" customFormat="1" ht="11.25" customHeight="1" x14ac:dyDescent="0.3">
      <c r="A45" s="25"/>
      <c r="B45" s="61"/>
      <c r="C45" s="163">
        <f>INDEX($C$35:$C$38,MATCH(LARGE($CB$35:$CB$38,ROW(A1)),$CB$35:$CB$38,0),1)</f>
        <v>1.0002</v>
      </c>
      <c r="D45" s="164"/>
      <c r="E45" s="164"/>
      <c r="F45" s="164"/>
      <c r="G45" s="165"/>
      <c r="H45" s="125" t="str">
        <f>" " &amp; INDEX($H$35:$H$38,MATCH(LARGE($CB$35:$CB$38,ROW(A1)),$CB$35:$CB$38,0),1)</f>
        <v xml:space="preserve">  Jule</v>
      </c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7"/>
      <c r="T45" s="42">
        <f>INDEX($T$35:$T$38,MATCH(LARGE($CB$35:$CB$38,ROW(A1)),$CB$35:$CB$38,0),1)</f>
        <v>6</v>
      </c>
      <c r="U45" s="43"/>
      <c r="V45" s="43"/>
      <c r="W45" s="43"/>
      <c r="X45" s="43"/>
      <c r="Y45" s="44"/>
      <c r="Z45" s="42">
        <f>INDEX($Z$35:$Z$38,MATCH(LARGE($CB$35:$CB$38,ROW(A1)),$CB$35:$CB$38,0),1)</f>
        <v>4</v>
      </c>
      <c r="AA45" s="43"/>
      <c r="AB45" s="43"/>
      <c r="AC45" s="43"/>
      <c r="AD45" s="43"/>
      <c r="AE45" s="43"/>
      <c r="AF45" s="43"/>
      <c r="AG45" s="43"/>
      <c r="AH45" s="43"/>
      <c r="AI45" s="43"/>
      <c r="AJ45" s="45"/>
      <c r="AK45" s="55">
        <f>INDEX($AK$35:$AK$38,MATCH(LARGE($CB$35:$CB$38,ROW(A1)),$CB$35:$CB$38,0),1)</f>
        <v>1</v>
      </c>
      <c r="AL45" s="43"/>
      <c r="AM45" s="43"/>
      <c r="AN45" s="43"/>
      <c r="AO45" s="43"/>
      <c r="AP45" s="43"/>
      <c r="AQ45" s="43"/>
      <c r="AR45" s="43"/>
      <c r="AS45" s="43"/>
      <c r="AT45" s="43"/>
      <c r="AU45" s="45"/>
      <c r="AV45" s="55">
        <f>INDEX($AV$35:$AV$38,MATCH(LARGE($CB$35:$CB$38,ROW(A1)),$CB$35:$CB$38,0),1)</f>
        <v>1</v>
      </c>
      <c r="AW45" s="43"/>
      <c r="AX45" s="43"/>
      <c r="AY45" s="43"/>
      <c r="AZ45" s="43"/>
      <c r="BA45" s="43"/>
      <c r="BB45" s="43"/>
      <c r="BC45" s="43"/>
      <c r="BD45" s="43"/>
      <c r="BE45" s="43"/>
      <c r="BF45" s="45"/>
      <c r="BG45" s="42">
        <f>INDEX($BG$35:$BG$38,MATCH(LARGE($CB$35:$CB$38,ROW(A1)),$CB$35:$CB$38,0),1)</f>
        <v>11</v>
      </c>
      <c r="BH45" s="43"/>
      <c r="BI45" s="43"/>
      <c r="BJ45" s="43"/>
      <c r="BK45" s="43"/>
      <c r="BL45" s="43" t="s">
        <v>2</v>
      </c>
      <c r="BM45" s="43"/>
      <c r="BN45" s="43">
        <f>INDEX($BN$35:$BN$38,MATCH(LARGE($CB$35:$CB$38,ROW(A1)),$CB$35:$CB$38,0),1)</f>
        <v>5</v>
      </c>
      <c r="BO45" s="43"/>
      <c r="BP45" s="43"/>
      <c r="BQ45" s="43"/>
      <c r="BR45" s="45"/>
      <c r="BS45" s="55">
        <f>INDEX($BS$35:$BS$38,MATCH(LARGE($CB$35:$CB$38,ROW(A1)),$CB$35:$CB$38,0),1)</f>
        <v>6</v>
      </c>
      <c r="BT45" s="43"/>
      <c r="BU45" s="43"/>
      <c r="BV45" s="43"/>
      <c r="BW45" s="43"/>
      <c r="BX45" s="157">
        <f>INDEX($BX$35:$BX$38,MATCH(LARGE($CB$35:$CB$38,ROW(A1)),$CB$35:$CB$38,0),1)</f>
        <v>13</v>
      </c>
      <c r="BY45" s="158"/>
      <c r="BZ45" s="158"/>
      <c r="CA45" s="158"/>
      <c r="CB45" s="158"/>
      <c r="CC45" s="158"/>
      <c r="CD45" s="159"/>
      <c r="CE45" s="65"/>
      <c r="CF45" s="40"/>
      <c r="CG45" s="40"/>
      <c r="CH45" s="40"/>
      <c r="CI45" s="40"/>
      <c r="CJ45" s="65"/>
    </row>
    <row r="46" spans="1:88" s="1" customFormat="1" ht="11.25" customHeight="1" x14ac:dyDescent="0.3">
      <c r="A46" s="25"/>
      <c r="B46" s="61"/>
      <c r="C46" s="163">
        <f>INDEX($C$35:$C$38,MATCH(LARGE($CB$35:$CB$38,ROW(A2)),$CB$35:$CB$38,0),1)</f>
        <v>2.0004</v>
      </c>
      <c r="D46" s="164"/>
      <c r="E46" s="164"/>
      <c r="F46" s="164"/>
      <c r="G46" s="165"/>
      <c r="H46" s="125" t="str">
        <f>" " &amp; INDEX($H$35:$H$38,MATCH(LARGE($CB$35:$CB$38,ROW(A2)),$CB$35:$CB$38,0),1)</f>
        <v xml:space="preserve">  Christoph</v>
      </c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7"/>
      <c r="T46" s="42">
        <f>INDEX($T$35:$T$38,MATCH(LARGE($CB$35:$CB$38,ROW(A2)),$CB$35:$CB$38,0),1)</f>
        <v>6</v>
      </c>
      <c r="U46" s="43"/>
      <c r="V46" s="43"/>
      <c r="W46" s="43"/>
      <c r="X46" s="43"/>
      <c r="Y46" s="44"/>
      <c r="Z46" s="42">
        <f>INDEX($Z$35:$Z$38,MATCH(LARGE($CB$35:$CB$38,ROW(A2)),$CB$35:$CB$38,0),1)</f>
        <v>2</v>
      </c>
      <c r="AA46" s="43"/>
      <c r="AB46" s="43"/>
      <c r="AC46" s="43"/>
      <c r="AD46" s="43"/>
      <c r="AE46" s="43"/>
      <c r="AF46" s="43"/>
      <c r="AG46" s="43"/>
      <c r="AH46" s="43"/>
      <c r="AI46" s="43"/>
      <c r="AJ46" s="45"/>
      <c r="AK46" s="55">
        <f>INDEX($AK$35:$AK$38,MATCH(LARGE($CB$35:$CB$38,ROW(A2)),$CB$35:$CB$38,0),1)</f>
        <v>2</v>
      </c>
      <c r="AL46" s="43"/>
      <c r="AM46" s="43"/>
      <c r="AN46" s="43"/>
      <c r="AO46" s="43"/>
      <c r="AP46" s="43"/>
      <c r="AQ46" s="43"/>
      <c r="AR46" s="43"/>
      <c r="AS46" s="43"/>
      <c r="AT46" s="43"/>
      <c r="AU46" s="45"/>
      <c r="AV46" s="55">
        <f>INDEX($AV$35:$AV$38,MATCH(LARGE($CB$35:$CB$38,ROW(A2)),$CB$35:$CB$38,0),1)</f>
        <v>2</v>
      </c>
      <c r="AW46" s="43"/>
      <c r="AX46" s="43"/>
      <c r="AY46" s="43"/>
      <c r="AZ46" s="43"/>
      <c r="BA46" s="43"/>
      <c r="BB46" s="43"/>
      <c r="BC46" s="43"/>
      <c r="BD46" s="43"/>
      <c r="BE46" s="43"/>
      <c r="BF46" s="45"/>
      <c r="BG46" s="42">
        <f>INDEX($BG$35:$BG$38,MATCH(LARGE($CB$35:$CB$38,ROW(A2)),$CB$35:$CB$38,0),1)</f>
        <v>8</v>
      </c>
      <c r="BH46" s="43"/>
      <c r="BI46" s="43"/>
      <c r="BJ46" s="43"/>
      <c r="BK46" s="43"/>
      <c r="BL46" s="43" t="s">
        <v>2</v>
      </c>
      <c r="BM46" s="43"/>
      <c r="BN46" s="43">
        <f>INDEX($BN$35:$BN$38,MATCH(LARGE($CB$35:$CB$38,ROW(A2)),$CB$35:$CB$38,0),1)</f>
        <v>7</v>
      </c>
      <c r="BO46" s="43"/>
      <c r="BP46" s="43"/>
      <c r="BQ46" s="43"/>
      <c r="BR46" s="45"/>
      <c r="BS46" s="55">
        <f>INDEX($BS$35:$BS$38,MATCH(LARGE($CB$35:$CB$38,ROW(A2)),$CB$35:$CB$38,0),1)</f>
        <v>1</v>
      </c>
      <c r="BT46" s="43"/>
      <c r="BU46" s="43"/>
      <c r="BV46" s="43"/>
      <c r="BW46" s="43"/>
      <c r="BX46" s="157">
        <f>INDEX($BX$35:$BX$38,MATCH(LARGE($CB$35:$CB$38,ROW(A2)),$CB$35:$CB$38,0),1)</f>
        <v>8</v>
      </c>
      <c r="BY46" s="158"/>
      <c r="BZ46" s="158"/>
      <c r="CA46" s="158"/>
      <c r="CB46" s="158"/>
      <c r="CC46" s="158"/>
      <c r="CD46" s="159"/>
      <c r="CE46" s="65"/>
      <c r="CF46" s="40"/>
      <c r="CG46" s="40"/>
      <c r="CH46" s="40"/>
      <c r="CI46" s="40"/>
      <c r="CJ46" s="65"/>
    </row>
    <row r="47" spans="1:88" s="1" customFormat="1" ht="11.25" customHeight="1" x14ac:dyDescent="0.3">
      <c r="A47" s="25"/>
      <c r="B47" s="61"/>
      <c r="C47" s="163">
        <f>INDEX($C$35:$C$38,MATCH(LARGE($CB$35:$CB$38,ROW(A3)),$CB$35:$CB$38,0),1)</f>
        <v>2.0001000000000002</v>
      </c>
      <c r="D47" s="164"/>
      <c r="E47" s="164"/>
      <c r="F47" s="164"/>
      <c r="G47" s="165"/>
      <c r="H47" s="125" t="str">
        <f>" " &amp; INDEX($H$35:$H$38,MATCH(LARGE($CB$35:$CB$38,ROW(A3)),$CB$35:$CB$38,0),1)</f>
        <v xml:space="preserve">  Patrick</v>
      </c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7"/>
      <c r="T47" s="42">
        <f>INDEX($T$35:$T$38,MATCH(LARGE($CB$35:$CB$38,ROW(A3)),$CB$35:$CB$38,0),1)</f>
        <v>6</v>
      </c>
      <c r="U47" s="43"/>
      <c r="V47" s="43"/>
      <c r="W47" s="43"/>
      <c r="X47" s="43"/>
      <c r="Y47" s="44"/>
      <c r="Z47" s="42">
        <f>INDEX($Z$35:$Z$38,MATCH(LARGE($CB$35:$CB$38,ROW(A3)),$CB$35:$CB$38,0),1)</f>
        <v>2</v>
      </c>
      <c r="AA47" s="43"/>
      <c r="AB47" s="43"/>
      <c r="AC47" s="43"/>
      <c r="AD47" s="43"/>
      <c r="AE47" s="43"/>
      <c r="AF47" s="43"/>
      <c r="AG47" s="43"/>
      <c r="AH47" s="43"/>
      <c r="AI47" s="43"/>
      <c r="AJ47" s="45"/>
      <c r="AK47" s="55">
        <f>INDEX($AK$35:$AK$38,MATCH(LARGE($CB$35:$CB$38,ROW(A3)),$CB$35:$CB$38,0),1)</f>
        <v>2</v>
      </c>
      <c r="AL47" s="43"/>
      <c r="AM47" s="43"/>
      <c r="AN47" s="43"/>
      <c r="AO47" s="43"/>
      <c r="AP47" s="43"/>
      <c r="AQ47" s="43"/>
      <c r="AR47" s="43"/>
      <c r="AS47" s="43"/>
      <c r="AT47" s="43"/>
      <c r="AU47" s="45"/>
      <c r="AV47" s="55">
        <f>INDEX($AV$35:$AV$38,MATCH(LARGE($CB$35:$CB$38,ROW(A3)),$CB$35:$CB$38,0),1)</f>
        <v>2</v>
      </c>
      <c r="AW47" s="43"/>
      <c r="AX47" s="43"/>
      <c r="AY47" s="43"/>
      <c r="AZ47" s="43"/>
      <c r="BA47" s="43"/>
      <c r="BB47" s="43"/>
      <c r="BC47" s="43"/>
      <c r="BD47" s="43"/>
      <c r="BE47" s="43"/>
      <c r="BF47" s="45"/>
      <c r="BG47" s="42">
        <f>INDEX($BG$35:$BG$38,MATCH(LARGE($CB$35:$CB$38,ROW(A3)),$CB$35:$CB$38,0),1)</f>
        <v>7</v>
      </c>
      <c r="BH47" s="43"/>
      <c r="BI47" s="43"/>
      <c r="BJ47" s="43"/>
      <c r="BK47" s="43"/>
      <c r="BL47" s="43" t="s">
        <v>2</v>
      </c>
      <c r="BM47" s="43"/>
      <c r="BN47" s="43">
        <f>INDEX($BN$35:$BN$38,MATCH(LARGE($CB$35:$CB$38,ROW(A3)),$CB$35:$CB$38,0),1)</f>
        <v>8</v>
      </c>
      <c r="BO47" s="43"/>
      <c r="BP47" s="43"/>
      <c r="BQ47" s="43"/>
      <c r="BR47" s="45"/>
      <c r="BS47" s="55">
        <f>INDEX($BS$35:$BS$38,MATCH(LARGE($CB$35:$CB$38,ROW(A3)),$CB$35:$CB$38,0),1)</f>
        <v>-1</v>
      </c>
      <c r="BT47" s="43"/>
      <c r="BU47" s="43"/>
      <c r="BV47" s="43"/>
      <c r="BW47" s="43"/>
      <c r="BX47" s="157">
        <f>INDEX($BX$35:$BX$38,MATCH(LARGE($CB$35:$CB$38,ROW(A3)),$CB$35:$CB$38,0),1)</f>
        <v>8</v>
      </c>
      <c r="BY47" s="158"/>
      <c r="BZ47" s="158"/>
      <c r="CA47" s="158"/>
      <c r="CB47" s="158"/>
      <c r="CC47" s="158"/>
      <c r="CD47" s="159"/>
      <c r="CE47" s="65"/>
      <c r="CF47" s="40"/>
      <c r="CG47" s="40"/>
      <c r="CH47" s="40"/>
      <c r="CI47" s="40"/>
      <c r="CJ47" s="65"/>
    </row>
    <row r="48" spans="1:88" s="1" customFormat="1" ht="11.25" customHeight="1" x14ac:dyDescent="0.3">
      <c r="A48" s="25"/>
      <c r="B48" s="61"/>
      <c r="C48" s="163">
        <f>INDEX($C$35:$C$38,MATCH(LARGE($CB$35:$CB$38,ROW(A4)),$CB$35:$CB$38,0),1)</f>
        <v>4.0003000000000002</v>
      </c>
      <c r="D48" s="164"/>
      <c r="E48" s="164"/>
      <c r="F48" s="164"/>
      <c r="G48" s="165"/>
      <c r="H48" s="125" t="str">
        <f>" " &amp; INDEX($H$35:$H$38,MATCH(LARGE($CB$35:$CB$38,ROW(A4)),$CB$35:$CB$38,0),1)</f>
        <v xml:space="preserve">  Ratze</v>
      </c>
      <c r="I48" s="126"/>
      <c r="J48" s="126"/>
      <c r="K48" s="126"/>
      <c r="L48" s="126"/>
      <c r="M48" s="126"/>
      <c r="N48" s="126"/>
      <c r="O48" s="126"/>
      <c r="P48" s="126"/>
      <c r="Q48" s="126"/>
      <c r="R48" s="126"/>
      <c r="S48" s="127"/>
      <c r="T48" s="42">
        <f>INDEX($T$35:$T$38,MATCH(LARGE($CB$35:$CB$38,ROW(A4)),$CB$35:$CB$38,0),1)</f>
        <v>6</v>
      </c>
      <c r="U48" s="43"/>
      <c r="V48" s="43"/>
      <c r="W48" s="43"/>
      <c r="X48" s="43"/>
      <c r="Y48" s="44"/>
      <c r="Z48" s="42">
        <f>INDEX($Z$35:$Z$38,MATCH(LARGE($CB$35:$CB$38,ROW(A4)),$CB$35:$CB$38,0),1)</f>
        <v>1</v>
      </c>
      <c r="AA48" s="43"/>
      <c r="AB48" s="43"/>
      <c r="AC48" s="43"/>
      <c r="AD48" s="43"/>
      <c r="AE48" s="43"/>
      <c r="AF48" s="43"/>
      <c r="AG48" s="43"/>
      <c r="AH48" s="43"/>
      <c r="AI48" s="43"/>
      <c r="AJ48" s="45"/>
      <c r="AK48" s="55">
        <f>INDEX($AK$35:$AK$38,MATCH(LARGE($CB$35:$CB$38,ROW(A4)),$CB$35:$CB$38,0),1)</f>
        <v>1</v>
      </c>
      <c r="AL48" s="43"/>
      <c r="AM48" s="43"/>
      <c r="AN48" s="43"/>
      <c r="AO48" s="43"/>
      <c r="AP48" s="43"/>
      <c r="AQ48" s="43"/>
      <c r="AR48" s="43"/>
      <c r="AS48" s="43"/>
      <c r="AT48" s="43"/>
      <c r="AU48" s="45"/>
      <c r="AV48" s="55">
        <f>INDEX($AV$35:$AV$38,MATCH(LARGE($CB$35:$CB$38,ROW(A4)),$CB$35:$CB$38,0),1)</f>
        <v>4</v>
      </c>
      <c r="AW48" s="43"/>
      <c r="AX48" s="43"/>
      <c r="AY48" s="43"/>
      <c r="AZ48" s="43"/>
      <c r="BA48" s="43"/>
      <c r="BB48" s="43"/>
      <c r="BC48" s="43"/>
      <c r="BD48" s="43"/>
      <c r="BE48" s="43"/>
      <c r="BF48" s="45"/>
      <c r="BG48" s="42">
        <f>INDEX($BG$35:$BG$38,MATCH(LARGE($CB$35:$CB$38,ROW(A4)),$CB$35:$CB$38,0),1)</f>
        <v>6</v>
      </c>
      <c r="BH48" s="43"/>
      <c r="BI48" s="43"/>
      <c r="BJ48" s="43"/>
      <c r="BK48" s="43"/>
      <c r="BL48" s="43" t="s">
        <v>2</v>
      </c>
      <c r="BM48" s="43"/>
      <c r="BN48" s="43">
        <f>INDEX($BN$35:$BN$38,MATCH(LARGE($CB$35:$CB$38,ROW(A4)),$CB$35:$CB$38,0),1)</f>
        <v>12</v>
      </c>
      <c r="BO48" s="43"/>
      <c r="BP48" s="43"/>
      <c r="BQ48" s="43"/>
      <c r="BR48" s="45"/>
      <c r="BS48" s="55">
        <f>INDEX($BS$35:$BS$38,MATCH(LARGE($CB$35:$CB$38,ROW(A4)),$CB$35:$CB$38,0),1)</f>
        <v>-6</v>
      </c>
      <c r="BT48" s="43"/>
      <c r="BU48" s="43"/>
      <c r="BV48" s="43"/>
      <c r="BW48" s="43"/>
      <c r="BX48" s="157">
        <f>INDEX($BX$35:$BX$38,MATCH(LARGE($CB$35:$CB$38,ROW(A4)),$CB$35:$CB$38,0),1)</f>
        <v>4</v>
      </c>
      <c r="BY48" s="158"/>
      <c r="BZ48" s="158"/>
      <c r="CA48" s="158"/>
      <c r="CB48" s="158"/>
      <c r="CC48" s="158"/>
      <c r="CD48" s="159"/>
      <c r="CE48" s="65"/>
      <c r="CF48" s="40"/>
      <c r="CG48" s="40"/>
      <c r="CH48" s="40"/>
      <c r="CI48" s="40"/>
      <c r="CJ48" s="65"/>
    </row>
    <row r="49" spans="1:88" s="1" customFormat="1" ht="7.5" customHeight="1" x14ac:dyDescent="0.3">
      <c r="A49" s="25"/>
      <c r="B49" s="47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  <c r="BF49" s="48"/>
      <c r="BG49" s="48"/>
      <c r="BH49" s="48"/>
      <c r="BI49" s="48"/>
      <c r="BJ49" s="48"/>
      <c r="BK49" s="48"/>
      <c r="BL49" s="48"/>
      <c r="BM49" s="48"/>
      <c r="BN49" s="48"/>
      <c r="BO49" s="48"/>
      <c r="BP49" s="48"/>
      <c r="BQ49" s="48"/>
      <c r="BR49" s="48"/>
      <c r="BS49" s="48"/>
      <c r="BT49" s="48"/>
      <c r="BU49" s="48"/>
      <c r="BV49" s="48"/>
      <c r="BW49" s="48"/>
      <c r="BX49" s="48"/>
      <c r="BY49" s="48"/>
      <c r="BZ49" s="48"/>
      <c r="CA49" s="48"/>
      <c r="CB49" s="48"/>
      <c r="CC49" s="48"/>
      <c r="CD49" s="48"/>
      <c r="CE49" s="49"/>
      <c r="CF49" s="40"/>
      <c r="CG49" s="40"/>
      <c r="CH49" s="40"/>
      <c r="CI49" s="40"/>
      <c r="CJ49" s="65"/>
    </row>
    <row r="50" spans="1:88" s="1" customFormat="1" ht="7.5" customHeight="1" x14ac:dyDescent="0.3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  <c r="BB50" s="48"/>
      <c r="BC50" s="48"/>
      <c r="BD50" s="48"/>
      <c r="BE50" s="48"/>
      <c r="BF50" s="48"/>
      <c r="BG50" s="48"/>
      <c r="BH50" s="48"/>
      <c r="BI50" s="48"/>
      <c r="BJ50" s="48"/>
      <c r="BK50" s="48"/>
      <c r="BL50" s="48"/>
      <c r="BM50" s="48"/>
      <c r="BN50" s="48"/>
      <c r="BO50" s="48"/>
      <c r="BP50" s="48"/>
      <c r="BQ50" s="48"/>
      <c r="BR50" s="48"/>
      <c r="BS50" s="48"/>
      <c r="BT50" s="48"/>
      <c r="BU50" s="48"/>
      <c r="BV50" s="48"/>
      <c r="BW50" s="48"/>
      <c r="BX50" s="48"/>
      <c r="BY50" s="48"/>
      <c r="BZ50" s="48"/>
      <c r="CA50" s="48"/>
      <c r="CB50" s="48"/>
      <c r="CC50" s="48"/>
      <c r="CD50" s="48"/>
      <c r="CE50" s="48"/>
      <c r="CF50" s="48"/>
      <c r="CG50" s="48"/>
      <c r="CH50" s="48"/>
      <c r="CI50" s="48"/>
      <c r="CJ50" s="49"/>
    </row>
  </sheetData>
  <sheetProtection sheet="1" objects="1" scenarios="1" selectLockedCells="1"/>
  <mergeCells count="296">
    <mergeCell ref="A50:CJ50"/>
    <mergeCell ref="BG48:BK48"/>
    <mergeCell ref="BL48:BM48"/>
    <mergeCell ref="BN48:BR48"/>
    <mergeCell ref="BS48:BW48"/>
    <mergeCell ref="BX48:CD48"/>
    <mergeCell ref="B49:CE49"/>
    <mergeCell ref="BL47:BM47"/>
    <mergeCell ref="BN47:BR47"/>
    <mergeCell ref="BS47:BW47"/>
    <mergeCell ref="BX47:CD47"/>
    <mergeCell ref="C48:G48"/>
    <mergeCell ref="H48:S48"/>
    <mergeCell ref="T48:Y48"/>
    <mergeCell ref="Z48:AJ48"/>
    <mergeCell ref="AK48:AU48"/>
    <mergeCell ref="AV48:BF48"/>
    <mergeCell ref="BN46:BR46"/>
    <mergeCell ref="BS46:BW46"/>
    <mergeCell ref="BX46:CD46"/>
    <mergeCell ref="C47:G47"/>
    <mergeCell ref="H47:S47"/>
    <mergeCell ref="T47:Y47"/>
    <mergeCell ref="Z47:AJ47"/>
    <mergeCell ref="AK47:AU47"/>
    <mergeCell ref="AV47:BF47"/>
    <mergeCell ref="BG47:BK47"/>
    <mergeCell ref="BS45:BW45"/>
    <mergeCell ref="BX45:CD45"/>
    <mergeCell ref="C46:G46"/>
    <mergeCell ref="H46:S46"/>
    <mergeCell ref="T46:Y46"/>
    <mergeCell ref="Z46:AJ46"/>
    <mergeCell ref="AK46:AU46"/>
    <mergeCell ref="AV46:BF46"/>
    <mergeCell ref="BG46:BK46"/>
    <mergeCell ref="BL46:BM46"/>
    <mergeCell ref="BX44:CD44"/>
    <mergeCell ref="C45:G45"/>
    <mergeCell ref="H45:S45"/>
    <mergeCell ref="T45:Y45"/>
    <mergeCell ref="Z45:AJ45"/>
    <mergeCell ref="AK45:AU45"/>
    <mergeCell ref="AV45:BF45"/>
    <mergeCell ref="BG45:BK45"/>
    <mergeCell ref="BL45:BM45"/>
    <mergeCell ref="BN45:BR45"/>
    <mergeCell ref="T44:Y44"/>
    <mergeCell ref="Z44:AJ44"/>
    <mergeCell ref="AK44:AU44"/>
    <mergeCell ref="AV44:BF44"/>
    <mergeCell ref="BG44:BR44"/>
    <mergeCell ref="BS44:BW44"/>
    <mergeCell ref="CB38:CD38"/>
    <mergeCell ref="B39:CE39"/>
    <mergeCell ref="B40:CE40"/>
    <mergeCell ref="B41:CE41"/>
    <mergeCell ref="B42:B48"/>
    <mergeCell ref="C42:CD42"/>
    <mergeCell ref="CE42:CE48"/>
    <mergeCell ref="C43:CD43"/>
    <mergeCell ref="C44:G44"/>
    <mergeCell ref="H44:S44"/>
    <mergeCell ref="AV38:BF38"/>
    <mergeCell ref="BG38:BK38"/>
    <mergeCell ref="BL38:BM38"/>
    <mergeCell ref="BN38:BR38"/>
    <mergeCell ref="BS38:BW38"/>
    <mergeCell ref="BX38:CA38"/>
    <mergeCell ref="BL37:BM37"/>
    <mergeCell ref="BN37:BR37"/>
    <mergeCell ref="BS37:BW37"/>
    <mergeCell ref="BX37:CA37"/>
    <mergeCell ref="CB37:CD37"/>
    <mergeCell ref="C38:G38"/>
    <mergeCell ref="H38:S38"/>
    <mergeCell ref="T38:Y38"/>
    <mergeCell ref="Z38:AJ38"/>
    <mergeCell ref="AK38:AU38"/>
    <mergeCell ref="BS36:BW36"/>
    <mergeCell ref="BX36:CA36"/>
    <mergeCell ref="CB36:CD36"/>
    <mergeCell ref="C37:G37"/>
    <mergeCell ref="H37:S37"/>
    <mergeCell ref="T37:Y37"/>
    <mergeCell ref="Z37:AJ37"/>
    <mergeCell ref="AK37:AU37"/>
    <mergeCell ref="AV37:BF37"/>
    <mergeCell ref="BG37:BK37"/>
    <mergeCell ref="CB35:CD35"/>
    <mergeCell ref="C36:G36"/>
    <mergeCell ref="H36:S36"/>
    <mergeCell ref="T36:Y36"/>
    <mergeCell ref="Z36:AJ36"/>
    <mergeCell ref="AK36:AU36"/>
    <mergeCell ref="AV36:BF36"/>
    <mergeCell ref="BG36:BK36"/>
    <mergeCell ref="BL36:BM36"/>
    <mergeCell ref="BN36:BR36"/>
    <mergeCell ref="AV35:BF35"/>
    <mergeCell ref="BG35:BK35"/>
    <mergeCell ref="BL35:BM35"/>
    <mergeCell ref="BN35:BR35"/>
    <mergeCell ref="BS35:BW35"/>
    <mergeCell ref="BX35:CA35"/>
    <mergeCell ref="AV34:BF34"/>
    <mergeCell ref="BG34:BR34"/>
    <mergeCell ref="BS34:BW34"/>
    <mergeCell ref="BX34:CA34"/>
    <mergeCell ref="CB34:CD34"/>
    <mergeCell ref="C35:G35"/>
    <mergeCell ref="H35:S35"/>
    <mergeCell ref="T35:Y35"/>
    <mergeCell ref="Z35:AJ35"/>
    <mergeCell ref="AK35:AU35"/>
    <mergeCell ref="B31:CE31"/>
    <mergeCell ref="B32:B38"/>
    <mergeCell ref="C32:CD32"/>
    <mergeCell ref="CE32:CE38"/>
    <mergeCell ref="C33:CD33"/>
    <mergeCell ref="C34:G34"/>
    <mergeCell ref="H34:S34"/>
    <mergeCell ref="T34:Y34"/>
    <mergeCell ref="Z34:AJ34"/>
    <mergeCell ref="AK34:AU34"/>
    <mergeCell ref="BB28:BP28"/>
    <mergeCell ref="BR28:BV28"/>
    <mergeCell ref="BW28:BY28"/>
    <mergeCell ref="BZ28:CD28"/>
    <mergeCell ref="B29:CE29"/>
    <mergeCell ref="B30:CE30"/>
    <mergeCell ref="BB27:BP27"/>
    <mergeCell ref="BR27:BV27"/>
    <mergeCell ref="BW27:BY27"/>
    <mergeCell ref="BZ27:CD27"/>
    <mergeCell ref="H28:K28"/>
    <mergeCell ref="M28:Q28"/>
    <mergeCell ref="S28:W28"/>
    <mergeCell ref="Y28:AH28"/>
    <mergeCell ref="AJ28:AX28"/>
    <mergeCell ref="AY28:BA28"/>
    <mergeCell ref="BB26:BP26"/>
    <mergeCell ref="BR26:BV26"/>
    <mergeCell ref="BW26:BY26"/>
    <mergeCell ref="BZ26:CD26"/>
    <mergeCell ref="H27:K27"/>
    <mergeCell ref="M27:Q27"/>
    <mergeCell ref="S27:W27"/>
    <mergeCell ref="Y27:AH27"/>
    <mergeCell ref="AJ27:AX27"/>
    <mergeCell ref="AY27:BA27"/>
    <mergeCell ref="BB25:BP25"/>
    <mergeCell ref="BR25:BV25"/>
    <mergeCell ref="BW25:BY25"/>
    <mergeCell ref="BZ25:CD25"/>
    <mergeCell ref="H26:K26"/>
    <mergeCell ref="M26:Q26"/>
    <mergeCell ref="S26:W26"/>
    <mergeCell ref="Y26:AH26"/>
    <mergeCell ref="AJ26:AX26"/>
    <mergeCell ref="AY26:BA26"/>
    <mergeCell ref="H25:K25"/>
    <mergeCell ref="M25:Q25"/>
    <mergeCell ref="S25:W25"/>
    <mergeCell ref="Y25:AH25"/>
    <mergeCell ref="AJ25:AX25"/>
    <mergeCell ref="AY25:BA25"/>
    <mergeCell ref="H24:K24"/>
    <mergeCell ref="M24:Q24"/>
    <mergeCell ref="S24:W24"/>
    <mergeCell ref="Y24:AH24"/>
    <mergeCell ref="AJ24:AX24"/>
    <mergeCell ref="AY24:BA24"/>
    <mergeCell ref="AY23:BA23"/>
    <mergeCell ref="BB23:BP23"/>
    <mergeCell ref="BQ23:BQ28"/>
    <mergeCell ref="BR23:BV23"/>
    <mergeCell ref="BW23:BY23"/>
    <mergeCell ref="BZ23:CD23"/>
    <mergeCell ref="BB24:BP24"/>
    <mergeCell ref="BR24:BV24"/>
    <mergeCell ref="BW24:BY24"/>
    <mergeCell ref="BZ24:CD24"/>
    <mergeCell ref="R23:R28"/>
    <mergeCell ref="S23:W23"/>
    <mergeCell ref="X23:X28"/>
    <mergeCell ref="Y23:AH23"/>
    <mergeCell ref="AI23:AI28"/>
    <mergeCell ref="AJ23:AX23"/>
    <mergeCell ref="BB21:BP21"/>
    <mergeCell ref="BR21:BV21"/>
    <mergeCell ref="BW21:BY21"/>
    <mergeCell ref="BZ21:CD21"/>
    <mergeCell ref="C22:CD22"/>
    <mergeCell ref="C23:F28"/>
    <mergeCell ref="G23:G28"/>
    <mergeCell ref="H23:K23"/>
    <mergeCell ref="L23:L28"/>
    <mergeCell ref="M23:Q23"/>
    <mergeCell ref="BB20:BP20"/>
    <mergeCell ref="BR20:BV20"/>
    <mergeCell ref="BW20:BY20"/>
    <mergeCell ref="BZ20:CD20"/>
    <mergeCell ref="H21:K21"/>
    <mergeCell ref="M21:Q21"/>
    <mergeCell ref="S21:W21"/>
    <mergeCell ref="Y21:AH21"/>
    <mergeCell ref="AJ21:AX21"/>
    <mergeCell ref="AY21:BA21"/>
    <mergeCell ref="BB19:BP19"/>
    <mergeCell ref="BR19:BV19"/>
    <mergeCell ref="BW19:BY19"/>
    <mergeCell ref="BZ19:CD19"/>
    <mergeCell ref="H20:K20"/>
    <mergeCell ref="M20:Q20"/>
    <mergeCell ref="S20:W20"/>
    <mergeCell ref="Y20:AH20"/>
    <mergeCell ref="AJ20:AX20"/>
    <mergeCell ref="AY20:BA20"/>
    <mergeCell ref="BB18:BP18"/>
    <mergeCell ref="BR18:BV18"/>
    <mergeCell ref="BW18:BY18"/>
    <mergeCell ref="BZ18:CD18"/>
    <mergeCell ref="H19:K19"/>
    <mergeCell ref="M19:Q19"/>
    <mergeCell ref="S19:W19"/>
    <mergeCell ref="Y19:AH19"/>
    <mergeCell ref="AJ19:AX19"/>
    <mergeCell ref="AY19:BA19"/>
    <mergeCell ref="H18:K18"/>
    <mergeCell ref="M18:Q18"/>
    <mergeCell ref="S18:W18"/>
    <mergeCell ref="Y18:AH18"/>
    <mergeCell ref="AJ18:AX18"/>
    <mergeCell ref="AY18:BA18"/>
    <mergeCell ref="H17:K17"/>
    <mergeCell ref="M17:Q17"/>
    <mergeCell ref="S17:W17"/>
    <mergeCell ref="Y17:AH17"/>
    <mergeCell ref="AJ17:AX17"/>
    <mergeCell ref="AY17:BA17"/>
    <mergeCell ref="AY16:BA16"/>
    <mergeCell ref="BB16:BP16"/>
    <mergeCell ref="BQ16:BQ21"/>
    <mergeCell ref="BR16:BV16"/>
    <mergeCell ref="BW16:BY16"/>
    <mergeCell ref="BZ16:CD16"/>
    <mergeCell ref="BB17:BP17"/>
    <mergeCell ref="BR17:BV17"/>
    <mergeCell ref="BW17:BY17"/>
    <mergeCell ref="BZ17:CD17"/>
    <mergeCell ref="R16:R21"/>
    <mergeCell ref="S16:W16"/>
    <mergeCell ref="X16:X21"/>
    <mergeCell ref="Y16:AH16"/>
    <mergeCell ref="AI16:AI21"/>
    <mergeCell ref="AJ16:AX16"/>
    <mergeCell ref="S14:W14"/>
    <mergeCell ref="Y14:AH14"/>
    <mergeCell ref="AJ14:BP14"/>
    <mergeCell ref="BR14:CD14"/>
    <mergeCell ref="C15:CD15"/>
    <mergeCell ref="C16:F21"/>
    <mergeCell ref="G16:G21"/>
    <mergeCell ref="H16:K16"/>
    <mergeCell ref="L16:L21"/>
    <mergeCell ref="M16:Q16"/>
    <mergeCell ref="B9:CE9"/>
    <mergeCell ref="B10:CE10"/>
    <mergeCell ref="B11:CE11"/>
    <mergeCell ref="B12:B28"/>
    <mergeCell ref="C12:CD12"/>
    <mergeCell ref="CE12:CE28"/>
    <mergeCell ref="C13:CD13"/>
    <mergeCell ref="C14:F14"/>
    <mergeCell ref="H14:K14"/>
    <mergeCell ref="M14:Q14"/>
    <mergeCell ref="O7:AE7"/>
    <mergeCell ref="AF7:AV7"/>
    <mergeCell ref="AW7:BM7"/>
    <mergeCell ref="BN7:CD7"/>
    <mergeCell ref="C8:N8"/>
    <mergeCell ref="O8:AE8"/>
    <mergeCell ref="AF8:AV8"/>
    <mergeCell ref="AW8:BM8"/>
    <mergeCell ref="BN8:CD8"/>
    <mergeCell ref="A1:CJ1"/>
    <mergeCell ref="B2:CE2"/>
    <mergeCell ref="CJ2:CJ49"/>
    <mergeCell ref="B3:CE3"/>
    <mergeCell ref="B4:CE4"/>
    <mergeCell ref="B5:B8"/>
    <mergeCell ref="C5:CD5"/>
    <mergeCell ref="CE5:CE8"/>
    <mergeCell ref="C6:CD6"/>
    <mergeCell ref="C7:N7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J78"/>
  <sheetViews>
    <sheetView showGridLines="0" showRowColHeaders="0" zoomScaleNormal="100" workbookViewId="0">
      <selection activeCell="B2" sqref="B2:CE2"/>
    </sheetView>
  </sheetViews>
  <sheetFormatPr baseColWidth="10" defaultColWidth="1.44140625" defaultRowHeight="10.199999999999999" x14ac:dyDescent="0.3"/>
  <cols>
    <col min="1" max="84" width="1.44140625" style="4" customWidth="1"/>
    <col min="85" max="88" width="1.44140625" style="1" hidden="1" customWidth="1"/>
    <col min="89" max="129" width="1.44140625" style="4" customWidth="1"/>
    <col min="130" max="16384" width="1.44140625" style="4"/>
  </cols>
  <sheetData>
    <row r="1" spans="1:88" ht="7.5" customHeight="1" x14ac:dyDescent="0.3">
      <c r="A1" s="59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  <c r="BT1" s="58"/>
      <c r="BU1" s="58"/>
      <c r="BV1" s="58"/>
      <c r="BW1" s="58"/>
      <c r="BX1" s="58"/>
      <c r="BY1" s="58"/>
      <c r="BZ1" s="58"/>
      <c r="CA1" s="58"/>
      <c r="CB1" s="58"/>
      <c r="CC1" s="58"/>
      <c r="CD1" s="58"/>
      <c r="CE1" s="58"/>
      <c r="CF1" s="60"/>
    </row>
    <row r="2" spans="1:88" s="8" customFormat="1" ht="26.25" customHeight="1" x14ac:dyDescent="0.3">
      <c r="A2" s="11"/>
      <c r="B2" s="114" t="s">
        <v>52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114"/>
      <c r="BN2" s="114"/>
      <c r="BO2" s="114"/>
      <c r="BP2" s="114"/>
      <c r="BQ2" s="114"/>
      <c r="BR2" s="114"/>
      <c r="BS2" s="114"/>
      <c r="BT2" s="114"/>
      <c r="BU2" s="114"/>
      <c r="BV2" s="114"/>
      <c r="BW2" s="114"/>
      <c r="BX2" s="114"/>
      <c r="BY2" s="114"/>
      <c r="BZ2" s="114"/>
      <c r="CA2" s="114"/>
      <c r="CB2" s="114"/>
      <c r="CC2" s="114"/>
      <c r="CD2" s="114"/>
      <c r="CE2" s="114"/>
      <c r="CF2" s="115"/>
      <c r="CG2" s="7"/>
      <c r="CH2" s="7"/>
      <c r="CI2" s="7"/>
      <c r="CJ2" s="7"/>
    </row>
    <row r="3" spans="1:88" ht="11.25" customHeight="1" x14ac:dyDescent="0.3">
      <c r="A3" s="11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8"/>
      <c r="CF3" s="115"/>
    </row>
    <row r="4" spans="1:88" ht="7.5" customHeight="1" x14ac:dyDescent="0.3">
      <c r="A4" s="11"/>
      <c r="B4" s="59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60"/>
      <c r="CF4" s="115"/>
    </row>
    <row r="5" spans="1:88" s="9" customFormat="1" ht="15" customHeight="1" x14ac:dyDescent="0.3">
      <c r="A5" s="11"/>
      <c r="B5" s="116"/>
      <c r="C5" s="62" t="s">
        <v>0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64"/>
      <c r="CE5" s="117"/>
      <c r="CF5" s="115"/>
      <c r="CG5" s="2"/>
      <c r="CH5" s="2"/>
      <c r="CI5" s="2"/>
      <c r="CJ5" s="2"/>
    </row>
    <row r="6" spans="1:88" ht="7.5" customHeight="1" x14ac:dyDescent="0.3">
      <c r="A6" s="11"/>
      <c r="B6" s="116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117"/>
      <c r="CF6" s="115"/>
    </row>
    <row r="7" spans="1:88" s="5" customFormat="1" ht="11.25" customHeight="1" x14ac:dyDescent="0.3">
      <c r="A7" s="11"/>
      <c r="B7" s="116"/>
      <c r="C7" s="118" t="str">
        <f>" Spieler"</f>
        <v xml:space="preserve"> Spieler</v>
      </c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20"/>
      <c r="Q7" s="111" t="s">
        <v>23</v>
      </c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 t="s">
        <v>24</v>
      </c>
      <c r="AC7" s="112"/>
      <c r="AD7" s="112"/>
      <c r="AE7" s="112"/>
      <c r="AF7" s="112"/>
      <c r="AG7" s="112"/>
      <c r="AH7" s="112"/>
      <c r="AI7" s="112"/>
      <c r="AJ7" s="112"/>
      <c r="AK7" s="112"/>
      <c r="AL7" s="112"/>
      <c r="AM7" s="112" t="s">
        <v>25</v>
      </c>
      <c r="AN7" s="112"/>
      <c r="AO7" s="112"/>
      <c r="AP7" s="112"/>
      <c r="AQ7" s="112"/>
      <c r="AR7" s="112"/>
      <c r="AS7" s="112"/>
      <c r="AT7" s="112"/>
      <c r="AU7" s="112"/>
      <c r="AV7" s="112"/>
      <c r="AW7" s="112"/>
      <c r="AX7" s="112" t="s">
        <v>26</v>
      </c>
      <c r="AY7" s="112"/>
      <c r="AZ7" s="112"/>
      <c r="BA7" s="112"/>
      <c r="BB7" s="112"/>
      <c r="BC7" s="112"/>
      <c r="BD7" s="112"/>
      <c r="BE7" s="112"/>
      <c r="BF7" s="112"/>
      <c r="BG7" s="112"/>
      <c r="BH7" s="112"/>
      <c r="BI7" s="112" t="s">
        <v>27</v>
      </c>
      <c r="BJ7" s="112"/>
      <c r="BK7" s="112"/>
      <c r="BL7" s="112"/>
      <c r="BM7" s="112"/>
      <c r="BN7" s="112"/>
      <c r="BO7" s="112"/>
      <c r="BP7" s="112"/>
      <c r="BQ7" s="112"/>
      <c r="BR7" s="112"/>
      <c r="BS7" s="112"/>
      <c r="BT7" s="112" t="s">
        <v>28</v>
      </c>
      <c r="BU7" s="112"/>
      <c r="BV7" s="112"/>
      <c r="BW7" s="112"/>
      <c r="BX7" s="112"/>
      <c r="BY7" s="112"/>
      <c r="BZ7" s="112"/>
      <c r="CA7" s="112"/>
      <c r="CB7" s="112"/>
      <c r="CC7" s="112"/>
      <c r="CD7" s="113"/>
      <c r="CE7" s="117"/>
      <c r="CF7" s="115"/>
      <c r="CG7" s="3"/>
      <c r="CH7" s="3"/>
      <c r="CI7" s="3"/>
      <c r="CJ7" s="3"/>
    </row>
    <row r="8" spans="1:88" ht="11.25" customHeight="1" x14ac:dyDescent="0.3">
      <c r="A8" s="11"/>
      <c r="B8" s="116"/>
      <c r="C8" s="103" t="str">
        <f>" Name"</f>
        <v xml:space="preserve"> Name</v>
      </c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5"/>
      <c r="Q8" s="106" t="s">
        <v>38</v>
      </c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8" t="s">
        <v>31</v>
      </c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9" t="s">
        <v>32</v>
      </c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 t="s">
        <v>33</v>
      </c>
      <c r="AY8" s="109"/>
      <c r="AZ8" s="109"/>
      <c r="BA8" s="109"/>
      <c r="BB8" s="109"/>
      <c r="BC8" s="109"/>
      <c r="BD8" s="109"/>
      <c r="BE8" s="109"/>
      <c r="BF8" s="109"/>
      <c r="BG8" s="109"/>
      <c r="BH8" s="109"/>
      <c r="BI8" s="107" t="s">
        <v>29</v>
      </c>
      <c r="BJ8" s="107"/>
      <c r="BK8" s="107"/>
      <c r="BL8" s="107"/>
      <c r="BM8" s="107"/>
      <c r="BN8" s="107"/>
      <c r="BO8" s="107"/>
      <c r="BP8" s="107"/>
      <c r="BQ8" s="107"/>
      <c r="BR8" s="107"/>
      <c r="BS8" s="110"/>
      <c r="BT8" s="107" t="s">
        <v>34</v>
      </c>
      <c r="BU8" s="107"/>
      <c r="BV8" s="107"/>
      <c r="BW8" s="107"/>
      <c r="BX8" s="107"/>
      <c r="BY8" s="107"/>
      <c r="BZ8" s="107"/>
      <c r="CA8" s="107"/>
      <c r="CB8" s="107"/>
      <c r="CC8" s="107"/>
      <c r="CD8" s="121"/>
      <c r="CE8" s="117"/>
      <c r="CF8" s="115"/>
    </row>
    <row r="9" spans="1:88" ht="7.5" customHeight="1" x14ac:dyDescent="0.3">
      <c r="A9" s="11"/>
      <c r="B9" s="4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9"/>
      <c r="CF9" s="115"/>
    </row>
    <row r="10" spans="1:88" ht="11.25" customHeight="1" x14ac:dyDescent="0.3">
      <c r="A10" s="11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58"/>
      <c r="CB10" s="58"/>
      <c r="CC10" s="58"/>
      <c r="CD10" s="58"/>
      <c r="CE10" s="58"/>
      <c r="CF10" s="115"/>
    </row>
    <row r="11" spans="1:88" ht="7.5" customHeight="1" x14ac:dyDescent="0.3">
      <c r="A11" s="11"/>
      <c r="B11" s="59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60"/>
      <c r="CF11" s="115"/>
    </row>
    <row r="12" spans="1:88" ht="15" customHeight="1" x14ac:dyDescent="0.3">
      <c r="A12" s="11"/>
      <c r="B12" s="61"/>
      <c r="C12" s="62" t="s">
        <v>1</v>
      </c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63"/>
      <c r="BZ12" s="63"/>
      <c r="CA12" s="63"/>
      <c r="CB12" s="63"/>
      <c r="CC12" s="63"/>
      <c r="CD12" s="64"/>
      <c r="CE12" s="65"/>
      <c r="CF12" s="115"/>
    </row>
    <row r="13" spans="1:88" ht="7.5" customHeight="1" x14ac:dyDescent="0.3">
      <c r="A13" s="11"/>
      <c r="B13" s="61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58"/>
      <c r="CB13" s="58"/>
      <c r="CC13" s="58"/>
      <c r="CD13" s="58"/>
      <c r="CE13" s="65"/>
      <c r="CF13" s="115"/>
    </row>
    <row r="14" spans="1:88" s="5" customFormat="1" ht="11.25" customHeight="1" x14ac:dyDescent="0.3">
      <c r="A14" s="11"/>
      <c r="B14" s="61"/>
      <c r="C14" s="100">
        <v>8.3333333333333332E-3</v>
      </c>
      <c r="D14" s="101"/>
      <c r="E14" s="101"/>
      <c r="F14" s="102"/>
      <c r="G14" s="6"/>
      <c r="H14" s="69" t="s">
        <v>6</v>
      </c>
      <c r="I14" s="74"/>
      <c r="J14" s="74"/>
      <c r="K14" s="72"/>
      <c r="L14" s="10"/>
      <c r="M14" s="69" t="s">
        <v>8</v>
      </c>
      <c r="N14" s="74"/>
      <c r="O14" s="74"/>
      <c r="P14" s="74"/>
      <c r="Q14" s="72"/>
      <c r="R14" s="10"/>
      <c r="S14" s="69" t="s">
        <v>9</v>
      </c>
      <c r="T14" s="74"/>
      <c r="U14" s="74"/>
      <c r="V14" s="74"/>
      <c r="W14" s="72"/>
      <c r="X14" s="10"/>
      <c r="Y14" s="69" t="s">
        <v>3</v>
      </c>
      <c r="Z14" s="74"/>
      <c r="AA14" s="74"/>
      <c r="AB14" s="74"/>
      <c r="AC14" s="74"/>
      <c r="AD14" s="74"/>
      <c r="AE14" s="74"/>
      <c r="AF14" s="74"/>
      <c r="AG14" s="74"/>
      <c r="AH14" s="72"/>
      <c r="AI14" s="10"/>
      <c r="AJ14" s="69" t="s">
        <v>4</v>
      </c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2"/>
      <c r="BQ14" s="10"/>
      <c r="BR14" s="69" t="s">
        <v>5</v>
      </c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2"/>
      <c r="CE14" s="65"/>
      <c r="CF14" s="115"/>
      <c r="CG14" s="3" t="s">
        <v>13</v>
      </c>
      <c r="CH14" s="3" t="s">
        <v>20</v>
      </c>
      <c r="CI14" s="3" t="s">
        <v>15</v>
      </c>
      <c r="CJ14" s="3" t="s">
        <v>21</v>
      </c>
    </row>
    <row r="15" spans="1:88" ht="7.5" customHeight="1" x14ac:dyDescent="0.3">
      <c r="A15" s="11"/>
      <c r="B15" s="61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65"/>
      <c r="CF15" s="115"/>
    </row>
    <row r="16" spans="1:88" ht="11.25" customHeight="1" x14ac:dyDescent="0.3">
      <c r="A16" s="11"/>
      <c r="B16" s="61"/>
      <c r="C16" s="89" t="s">
        <v>7</v>
      </c>
      <c r="D16" s="90"/>
      <c r="E16" s="90"/>
      <c r="F16" s="91"/>
      <c r="G16" s="98"/>
      <c r="H16" s="82">
        <v>1</v>
      </c>
      <c r="I16" s="80"/>
      <c r="J16" s="80"/>
      <c r="K16" s="83"/>
      <c r="L16" s="87"/>
      <c r="M16" s="78" t="s">
        <v>57</v>
      </c>
      <c r="N16" s="79"/>
      <c r="O16" s="79"/>
      <c r="P16" s="79"/>
      <c r="Q16" s="81"/>
      <c r="R16" s="87"/>
      <c r="S16" s="99">
        <v>0.86458333333333337</v>
      </c>
      <c r="T16" s="79"/>
      <c r="U16" s="79"/>
      <c r="V16" s="79"/>
      <c r="W16" s="81"/>
      <c r="X16" s="87"/>
      <c r="Y16" s="78" t="s">
        <v>35</v>
      </c>
      <c r="Z16" s="79"/>
      <c r="AA16" s="79"/>
      <c r="AB16" s="79"/>
      <c r="AC16" s="79"/>
      <c r="AD16" s="79"/>
      <c r="AE16" s="79"/>
      <c r="AF16" s="79"/>
      <c r="AG16" s="79"/>
      <c r="AH16" s="81"/>
      <c r="AI16" s="87"/>
      <c r="AJ16" s="85" t="str">
        <f>$Q$8 &amp; " "</f>
        <v xml:space="preserve">Basti </v>
      </c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0" t="s">
        <v>2</v>
      </c>
      <c r="AZ16" s="80"/>
      <c r="BA16" s="80"/>
      <c r="BB16" s="76" t="str">
        <f>" " &amp; $AB$8</f>
        <v xml:space="preserve"> Ratze</v>
      </c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7"/>
      <c r="BQ16" s="87"/>
      <c r="BR16" s="78">
        <v>0</v>
      </c>
      <c r="BS16" s="79"/>
      <c r="BT16" s="79"/>
      <c r="BU16" s="79"/>
      <c r="BV16" s="79"/>
      <c r="BW16" s="80" t="s">
        <v>2</v>
      </c>
      <c r="BX16" s="80"/>
      <c r="BY16" s="80"/>
      <c r="BZ16" s="79">
        <v>2</v>
      </c>
      <c r="CA16" s="79"/>
      <c r="CB16" s="79"/>
      <c r="CC16" s="79"/>
      <c r="CD16" s="81"/>
      <c r="CE16" s="65"/>
      <c r="CF16" s="115"/>
      <c r="CG16" s="1">
        <f>IF(AND(ISNUMBER(BR16),ISNUMBER(BZ16)),1,0)</f>
        <v>1</v>
      </c>
      <c r="CH16" s="1">
        <f>IF(OR(ISBLANK(BR16),ISBLANK(BZ16)),0,IF(BR16&gt;BZ16,1,0))</f>
        <v>0</v>
      </c>
      <c r="CI16" s="1">
        <f>IF(OR(ISBLANK(BR16),ISBLANK(BZ16)),0,IF(BR16=BZ16,1,0))</f>
        <v>0</v>
      </c>
      <c r="CJ16" s="1">
        <f>IF(OR(ISBLANK(BR16),ISBLANK(BZ16)),0,IF(BR16&lt;BZ16,1,0))</f>
        <v>1</v>
      </c>
    </row>
    <row r="17" spans="1:88" ht="11.25" customHeight="1" x14ac:dyDescent="0.3">
      <c r="A17" s="11"/>
      <c r="B17" s="61"/>
      <c r="C17" s="92"/>
      <c r="D17" s="93"/>
      <c r="E17" s="93"/>
      <c r="F17" s="94"/>
      <c r="G17" s="98"/>
      <c r="H17" s="82">
        <f>H16+1</f>
        <v>2</v>
      </c>
      <c r="I17" s="80"/>
      <c r="J17" s="80"/>
      <c r="K17" s="83"/>
      <c r="L17" s="87"/>
      <c r="M17" s="82" t="str">
        <f>$M$16</f>
        <v>5.10.</v>
      </c>
      <c r="N17" s="80"/>
      <c r="O17" s="80"/>
      <c r="P17" s="80"/>
      <c r="Q17" s="83"/>
      <c r="R17" s="87"/>
      <c r="S17" s="84">
        <f>S16</f>
        <v>0.86458333333333337</v>
      </c>
      <c r="T17" s="80"/>
      <c r="U17" s="80"/>
      <c r="V17" s="80"/>
      <c r="W17" s="83"/>
      <c r="X17" s="87"/>
      <c r="Y17" s="78" t="s">
        <v>37</v>
      </c>
      <c r="Z17" s="79"/>
      <c r="AA17" s="79"/>
      <c r="AB17" s="79"/>
      <c r="AC17" s="79"/>
      <c r="AD17" s="79"/>
      <c r="AE17" s="79"/>
      <c r="AF17" s="79"/>
      <c r="AG17" s="79"/>
      <c r="AH17" s="81"/>
      <c r="AI17" s="87"/>
      <c r="AJ17" s="85" t="str">
        <f>$AM$8 &amp; " "</f>
        <v xml:space="preserve">Patrick </v>
      </c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0" t="s">
        <v>2</v>
      </c>
      <c r="AZ17" s="80"/>
      <c r="BA17" s="80"/>
      <c r="BB17" s="76" t="str">
        <f>" " &amp; $AX$8</f>
        <v xml:space="preserve"> Jule</v>
      </c>
      <c r="BC17" s="76"/>
      <c r="BD17" s="76"/>
      <c r="BE17" s="76"/>
      <c r="BF17" s="76"/>
      <c r="BG17" s="76"/>
      <c r="BH17" s="76"/>
      <c r="BI17" s="76"/>
      <c r="BJ17" s="76"/>
      <c r="BK17" s="76"/>
      <c r="BL17" s="76"/>
      <c r="BM17" s="76"/>
      <c r="BN17" s="76"/>
      <c r="BO17" s="76"/>
      <c r="BP17" s="77"/>
      <c r="BQ17" s="87"/>
      <c r="BR17" s="78">
        <v>2</v>
      </c>
      <c r="BS17" s="79"/>
      <c r="BT17" s="79"/>
      <c r="BU17" s="79"/>
      <c r="BV17" s="79"/>
      <c r="BW17" s="80" t="s">
        <v>2</v>
      </c>
      <c r="BX17" s="80"/>
      <c r="BY17" s="80"/>
      <c r="BZ17" s="79">
        <v>1</v>
      </c>
      <c r="CA17" s="79"/>
      <c r="CB17" s="79"/>
      <c r="CC17" s="79"/>
      <c r="CD17" s="81"/>
      <c r="CE17" s="65"/>
      <c r="CF17" s="115"/>
      <c r="CG17" s="1">
        <f t="shared" ref="CG17:CG30" si="0">IF(AND(ISNUMBER(BR17),ISNUMBER(BZ17)),1,0)</f>
        <v>1</v>
      </c>
      <c r="CH17" s="1">
        <f t="shared" ref="CH17:CH30" si="1">IF(OR(ISBLANK(BR17),ISBLANK(BZ17)),0,IF(BR17&gt;BZ17,1,0))</f>
        <v>1</v>
      </c>
      <c r="CI17" s="1">
        <f t="shared" ref="CI17:CI30" si="2">IF(OR(ISBLANK(BR17),ISBLANK(BZ17)),0,IF(BR17=BZ17,1,0))</f>
        <v>0</v>
      </c>
      <c r="CJ17" s="1">
        <f t="shared" ref="CJ17:CJ30" si="3">IF(OR(ISBLANK(BR17),ISBLANK(BZ17)),0,IF(BR17&lt;BZ17,1,0))</f>
        <v>0</v>
      </c>
    </row>
    <row r="18" spans="1:88" ht="11.25" customHeight="1" x14ac:dyDescent="0.3">
      <c r="A18" s="11"/>
      <c r="B18" s="61"/>
      <c r="C18" s="92"/>
      <c r="D18" s="93"/>
      <c r="E18" s="93"/>
      <c r="F18" s="94"/>
      <c r="G18" s="98"/>
      <c r="H18" s="82">
        <f t="shared" ref="H18:H30" si="4">H17+1</f>
        <v>3</v>
      </c>
      <c r="I18" s="80"/>
      <c r="J18" s="80"/>
      <c r="K18" s="83"/>
      <c r="L18" s="87"/>
      <c r="M18" s="82" t="str">
        <f t="shared" ref="M18:M30" si="5">$M$16</f>
        <v>5.10.</v>
      </c>
      <c r="N18" s="80"/>
      <c r="O18" s="80"/>
      <c r="P18" s="80"/>
      <c r="Q18" s="83"/>
      <c r="R18" s="87"/>
      <c r="S18" s="84">
        <f>S16</f>
        <v>0.86458333333333337</v>
      </c>
      <c r="T18" s="80"/>
      <c r="U18" s="80"/>
      <c r="V18" s="80"/>
      <c r="W18" s="83"/>
      <c r="X18" s="87"/>
      <c r="Y18" s="82" t="s">
        <v>36</v>
      </c>
      <c r="Z18" s="80"/>
      <c r="AA18" s="80"/>
      <c r="AB18" s="80"/>
      <c r="AC18" s="80"/>
      <c r="AD18" s="80"/>
      <c r="AE18" s="80"/>
      <c r="AF18" s="80"/>
      <c r="AG18" s="80"/>
      <c r="AH18" s="83"/>
      <c r="AI18" s="87"/>
      <c r="AJ18" s="85" t="str">
        <f>$BI$8 &amp; " "</f>
        <v xml:space="preserve">Schmiddi </v>
      </c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0" t="s">
        <v>2</v>
      </c>
      <c r="AZ18" s="80"/>
      <c r="BA18" s="80"/>
      <c r="BB18" s="76" t="str">
        <f>" " &amp; $BT$8</f>
        <v xml:space="preserve"> Markus</v>
      </c>
      <c r="BC18" s="76"/>
      <c r="BD18" s="76"/>
      <c r="BE18" s="76"/>
      <c r="BF18" s="76"/>
      <c r="BG18" s="76"/>
      <c r="BH18" s="76"/>
      <c r="BI18" s="76"/>
      <c r="BJ18" s="76"/>
      <c r="BK18" s="76"/>
      <c r="BL18" s="76"/>
      <c r="BM18" s="76"/>
      <c r="BN18" s="76"/>
      <c r="BO18" s="76"/>
      <c r="BP18" s="77"/>
      <c r="BQ18" s="87"/>
      <c r="BR18" s="78">
        <v>3</v>
      </c>
      <c r="BS18" s="79"/>
      <c r="BT18" s="79"/>
      <c r="BU18" s="79"/>
      <c r="BV18" s="79"/>
      <c r="BW18" s="80" t="s">
        <v>2</v>
      </c>
      <c r="BX18" s="80"/>
      <c r="BY18" s="80"/>
      <c r="BZ18" s="79">
        <v>2</v>
      </c>
      <c r="CA18" s="79"/>
      <c r="CB18" s="79"/>
      <c r="CC18" s="79"/>
      <c r="CD18" s="81"/>
      <c r="CE18" s="65"/>
      <c r="CF18" s="115"/>
      <c r="CG18" s="1">
        <f t="shared" si="0"/>
        <v>1</v>
      </c>
      <c r="CH18" s="1">
        <f t="shared" si="1"/>
        <v>1</v>
      </c>
      <c r="CI18" s="1">
        <f t="shared" si="2"/>
        <v>0</v>
      </c>
      <c r="CJ18" s="1">
        <f t="shared" si="3"/>
        <v>0</v>
      </c>
    </row>
    <row r="19" spans="1:88" ht="11.25" customHeight="1" x14ac:dyDescent="0.3">
      <c r="A19" s="11"/>
      <c r="B19" s="61"/>
      <c r="C19" s="92"/>
      <c r="D19" s="93"/>
      <c r="E19" s="93"/>
      <c r="F19" s="94"/>
      <c r="G19" s="98"/>
      <c r="H19" s="82">
        <f t="shared" si="4"/>
        <v>4</v>
      </c>
      <c r="I19" s="80"/>
      <c r="J19" s="80"/>
      <c r="K19" s="83"/>
      <c r="L19" s="87"/>
      <c r="M19" s="82" t="str">
        <f t="shared" si="5"/>
        <v>5.10.</v>
      </c>
      <c r="N19" s="80"/>
      <c r="O19" s="80"/>
      <c r="P19" s="80"/>
      <c r="Q19" s="83"/>
      <c r="R19" s="87"/>
      <c r="S19" s="84">
        <f t="shared" ref="S19:S30" si="6">S16+$C$14</f>
        <v>0.87291666666666667</v>
      </c>
      <c r="T19" s="80"/>
      <c r="U19" s="80"/>
      <c r="V19" s="80"/>
      <c r="W19" s="83"/>
      <c r="X19" s="87"/>
      <c r="Y19" s="82" t="str">
        <f>$Y$16</f>
        <v>Fernseher (Kamin)</v>
      </c>
      <c r="Z19" s="80"/>
      <c r="AA19" s="80"/>
      <c r="AB19" s="80"/>
      <c r="AC19" s="80"/>
      <c r="AD19" s="80"/>
      <c r="AE19" s="80"/>
      <c r="AF19" s="80"/>
      <c r="AG19" s="80"/>
      <c r="AH19" s="83"/>
      <c r="AI19" s="87"/>
      <c r="AJ19" s="85" t="str">
        <f>$Q$8 &amp; " "</f>
        <v xml:space="preserve">Basti </v>
      </c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0" t="s">
        <v>2</v>
      </c>
      <c r="AZ19" s="80"/>
      <c r="BA19" s="80"/>
      <c r="BB19" s="76" t="str">
        <f>" " &amp; $AM$8</f>
        <v xml:space="preserve"> Patrick</v>
      </c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7"/>
      <c r="BQ19" s="87"/>
      <c r="BR19" s="78">
        <v>0</v>
      </c>
      <c r="BS19" s="79"/>
      <c r="BT19" s="79"/>
      <c r="BU19" s="79"/>
      <c r="BV19" s="79"/>
      <c r="BW19" s="80" t="s">
        <v>2</v>
      </c>
      <c r="BX19" s="80"/>
      <c r="BY19" s="80"/>
      <c r="BZ19" s="79">
        <v>3</v>
      </c>
      <c r="CA19" s="79"/>
      <c r="CB19" s="79"/>
      <c r="CC19" s="79"/>
      <c r="CD19" s="81"/>
      <c r="CE19" s="65"/>
      <c r="CF19" s="115"/>
      <c r="CG19" s="1">
        <f t="shared" si="0"/>
        <v>1</v>
      </c>
      <c r="CH19" s="1">
        <f t="shared" si="1"/>
        <v>0</v>
      </c>
      <c r="CI19" s="1">
        <f t="shared" si="2"/>
        <v>0</v>
      </c>
      <c r="CJ19" s="1">
        <f t="shared" si="3"/>
        <v>1</v>
      </c>
    </row>
    <row r="20" spans="1:88" ht="11.25" customHeight="1" x14ac:dyDescent="0.3">
      <c r="A20" s="11"/>
      <c r="B20" s="61"/>
      <c r="C20" s="92"/>
      <c r="D20" s="93"/>
      <c r="E20" s="93"/>
      <c r="F20" s="94"/>
      <c r="G20" s="98"/>
      <c r="H20" s="82">
        <f t="shared" si="4"/>
        <v>5</v>
      </c>
      <c r="I20" s="80"/>
      <c r="J20" s="80"/>
      <c r="K20" s="83"/>
      <c r="L20" s="87"/>
      <c r="M20" s="82" t="str">
        <f t="shared" si="5"/>
        <v>5.10.</v>
      </c>
      <c r="N20" s="80"/>
      <c r="O20" s="80"/>
      <c r="P20" s="80"/>
      <c r="Q20" s="83"/>
      <c r="R20" s="87"/>
      <c r="S20" s="84">
        <f t="shared" si="6"/>
        <v>0.87291666666666667</v>
      </c>
      <c r="T20" s="80"/>
      <c r="U20" s="80"/>
      <c r="V20" s="80"/>
      <c r="W20" s="83"/>
      <c r="X20" s="87"/>
      <c r="Y20" s="82" t="str">
        <f>$Y$17</f>
        <v>Fernseher (Tisch)</v>
      </c>
      <c r="Z20" s="80"/>
      <c r="AA20" s="80"/>
      <c r="AB20" s="80"/>
      <c r="AC20" s="80"/>
      <c r="AD20" s="80"/>
      <c r="AE20" s="80"/>
      <c r="AF20" s="80"/>
      <c r="AG20" s="80"/>
      <c r="AH20" s="83"/>
      <c r="AI20" s="87"/>
      <c r="AJ20" s="85" t="str">
        <f>$AB$8 &amp; " "</f>
        <v xml:space="preserve">Ratze </v>
      </c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0" t="s">
        <v>2</v>
      </c>
      <c r="AZ20" s="80"/>
      <c r="BA20" s="80"/>
      <c r="BB20" s="76" t="str">
        <f>" " &amp; $BI$8</f>
        <v xml:space="preserve"> Schmiddi</v>
      </c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6"/>
      <c r="BO20" s="76"/>
      <c r="BP20" s="77"/>
      <c r="BQ20" s="87"/>
      <c r="BR20" s="78">
        <v>1</v>
      </c>
      <c r="BS20" s="79"/>
      <c r="BT20" s="79"/>
      <c r="BU20" s="79"/>
      <c r="BV20" s="79"/>
      <c r="BW20" s="80" t="s">
        <v>2</v>
      </c>
      <c r="BX20" s="80"/>
      <c r="BY20" s="80"/>
      <c r="BZ20" s="79">
        <v>2</v>
      </c>
      <c r="CA20" s="79"/>
      <c r="CB20" s="79"/>
      <c r="CC20" s="79"/>
      <c r="CD20" s="81"/>
      <c r="CE20" s="65"/>
      <c r="CF20" s="115"/>
      <c r="CG20" s="1">
        <f t="shared" si="0"/>
        <v>1</v>
      </c>
      <c r="CH20" s="1">
        <f t="shared" si="1"/>
        <v>0</v>
      </c>
      <c r="CI20" s="1">
        <f t="shared" si="2"/>
        <v>0</v>
      </c>
      <c r="CJ20" s="1">
        <f t="shared" si="3"/>
        <v>1</v>
      </c>
    </row>
    <row r="21" spans="1:88" ht="11.25" customHeight="1" x14ac:dyDescent="0.3">
      <c r="A21" s="11"/>
      <c r="B21" s="61"/>
      <c r="C21" s="92"/>
      <c r="D21" s="93"/>
      <c r="E21" s="93"/>
      <c r="F21" s="94"/>
      <c r="G21" s="98"/>
      <c r="H21" s="82">
        <f t="shared" si="4"/>
        <v>6</v>
      </c>
      <c r="I21" s="80"/>
      <c r="J21" s="80"/>
      <c r="K21" s="83"/>
      <c r="L21" s="87"/>
      <c r="M21" s="82" t="str">
        <f t="shared" si="5"/>
        <v>5.10.</v>
      </c>
      <c r="N21" s="80"/>
      <c r="O21" s="80"/>
      <c r="P21" s="80"/>
      <c r="Q21" s="83"/>
      <c r="R21" s="87"/>
      <c r="S21" s="84">
        <f t="shared" si="6"/>
        <v>0.87291666666666667</v>
      </c>
      <c r="T21" s="80"/>
      <c r="U21" s="80"/>
      <c r="V21" s="80"/>
      <c r="W21" s="83"/>
      <c r="X21" s="87"/>
      <c r="Y21" s="82" t="str">
        <f>$Y$18</f>
        <v>Fernseher (Schrank)</v>
      </c>
      <c r="Z21" s="80"/>
      <c r="AA21" s="80"/>
      <c r="AB21" s="80"/>
      <c r="AC21" s="80"/>
      <c r="AD21" s="80"/>
      <c r="AE21" s="80"/>
      <c r="AF21" s="80"/>
      <c r="AG21" s="80"/>
      <c r="AH21" s="83"/>
      <c r="AI21" s="87"/>
      <c r="AJ21" s="85" t="str">
        <f>$AX$8 &amp; " "</f>
        <v xml:space="preserve">Jule </v>
      </c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0" t="s">
        <v>2</v>
      </c>
      <c r="AZ21" s="80"/>
      <c r="BA21" s="80"/>
      <c r="BB21" s="76" t="str">
        <f>" " &amp; $BT$8</f>
        <v xml:space="preserve"> Markus</v>
      </c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7"/>
      <c r="BQ21" s="87"/>
      <c r="BR21" s="78">
        <v>0</v>
      </c>
      <c r="BS21" s="79"/>
      <c r="BT21" s="79"/>
      <c r="BU21" s="79"/>
      <c r="BV21" s="79"/>
      <c r="BW21" s="80" t="s">
        <v>2</v>
      </c>
      <c r="BX21" s="80"/>
      <c r="BY21" s="80"/>
      <c r="BZ21" s="79">
        <v>1</v>
      </c>
      <c r="CA21" s="79"/>
      <c r="CB21" s="79"/>
      <c r="CC21" s="79"/>
      <c r="CD21" s="81"/>
      <c r="CE21" s="65"/>
      <c r="CF21" s="115"/>
      <c r="CG21" s="1">
        <f t="shared" si="0"/>
        <v>1</v>
      </c>
      <c r="CH21" s="1">
        <f t="shared" si="1"/>
        <v>0</v>
      </c>
      <c r="CI21" s="1">
        <f t="shared" si="2"/>
        <v>0</v>
      </c>
      <c r="CJ21" s="1">
        <f t="shared" si="3"/>
        <v>1</v>
      </c>
    </row>
    <row r="22" spans="1:88" ht="11.25" customHeight="1" x14ac:dyDescent="0.3">
      <c r="A22" s="11"/>
      <c r="B22" s="61"/>
      <c r="C22" s="92"/>
      <c r="D22" s="93"/>
      <c r="E22" s="93"/>
      <c r="F22" s="94"/>
      <c r="G22" s="98"/>
      <c r="H22" s="82">
        <f t="shared" si="4"/>
        <v>7</v>
      </c>
      <c r="I22" s="80"/>
      <c r="J22" s="80"/>
      <c r="K22" s="83"/>
      <c r="L22" s="87"/>
      <c r="M22" s="82" t="str">
        <f t="shared" si="5"/>
        <v>5.10.</v>
      </c>
      <c r="N22" s="80"/>
      <c r="O22" s="80"/>
      <c r="P22" s="80"/>
      <c r="Q22" s="83"/>
      <c r="R22" s="87"/>
      <c r="S22" s="84">
        <f t="shared" si="6"/>
        <v>0.88124999999999998</v>
      </c>
      <c r="T22" s="80"/>
      <c r="U22" s="80"/>
      <c r="V22" s="80"/>
      <c r="W22" s="83"/>
      <c r="X22" s="87"/>
      <c r="Y22" s="82" t="str">
        <f>$Y$16</f>
        <v>Fernseher (Kamin)</v>
      </c>
      <c r="Z22" s="80"/>
      <c r="AA22" s="80"/>
      <c r="AB22" s="80"/>
      <c r="AC22" s="80"/>
      <c r="AD22" s="80"/>
      <c r="AE22" s="80"/>
      <c r="AF22" s="80"/>
      <c r="AG22" s="80"/>
      <c r="AH22" s="83"/>
      <c r="AI22" s="87"/>
      <c r="AJ22" s="85" t="str">
        <f>$BI$8 &amp; " "</f>
        <v xml:space="preserve">Schmiddi </v>
      </c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0" t="s">
        <v>2</v>
      </c>
      <c r="AZ22" s="80"/>
      <c r="BA22" s="80"/>
      <c r="BB22" s="76" t="str">
        <f>" " &amp; $Q$8</f>
        <v xml:space="preserve"> Basti</v>
      </c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7"/>
      <c r="BQ22" s="87"/>
      <c r="BR22" s="78">
        <v>0</v>
      </c>
      <c r="BS22" s="79"/>
      <c r="BT22" s="79"/>
      <c r="BU22" s="79"/>
      <c r="BV22" s="79"/>
      <c r="BW22" s="80" t="s">
        <v>2</v>
      </c>
      <c r="BX22" s="80"/>
      <c r="BY22" s="80"/>
      <c r="BZ22" s="79">
        <v>0</v>
      </c>
      <c r="CA22" s="79"/>
      <c r="CB22" s="79"/>
      <c r="CC22" s="79"/>
      <c r="CD22" s="81"/>
      <c r="CE22" s="65"/>
      <c r="CF22" s="115"/>
      <c r="CG22" s="1">
        <f t="shared" si="0"/>
        <v>1</v>
      </c>
      <c r="CH22" s="1">
        <f t="shared" si="1"/>
        <v>0</v>
      </c>
      <c r="CI22" s="1">
        <f t="shared" si="2"/>
        <v>1</v>
      </c>
      <c r="CJ22" s="1">
        <f t="shared" si="3"/>
        <v>0</v>
      </c>
    </row>
    <row r="23" spans="1:88" ht="11.25" customHeight="1" x14ac:dyDescent="0.3">
      <c r="A23" s="11"/>
      <c r="B23" s="61"/>
      <c r="C23" s="92"/>
      <c r="D23" s="93"/>
      <c r="E23" s="93"/>
      <c r="F23" s="94"/>
      <c r="G23" s="98"/>
      <c r="H23" s="82">
        <f t="shared" si="4"/>
        <v>8</v>
      </c>
      <c r="I23" s="80"/>
      <c r="J23" s="80"/>
      <c r="K23" s="83"/>
      <c r="L23" s="87"/>
      <c r="M23" s="82" t="str">
        <f t="shared" si="5"/>
        <v>5.10.</v>
      </c>
      <c r="N23" s="80"/>
      <c r="O23" s="80"/>
      <c r="P23" s="80"/>
      <c r="Q23" s="83"/>
      <c r="R23" s="87"/>
      <c r="S23" s="84">
        <f t="shared" si="6"/>
        <v>0.88124999999999998</v>
      </c>
      <c r="T23" s="80"/>
      <c r="U23" s="80"/>
      <c r="V23" s="80"/>
      <c r="W23" s="83"/>
      <c r="X23" s="87"/>
      <c r="Y23" s="82" t="str">
        <f>$Y$17</f>
        <v>Fernseher (Tisch)</v>
      </c>
      <c r="Z23" s="80"/>
      <c r="AA23" s="80"/>
      <c r="AB23" s="80"/>
      <c r="AC23" s="80"/>
      <c r="AD23" s="80"/>
      <c r="AE23" s="80"/>
      <c r="AF23" s="80"/>
      <c r="AG23" s="80"/>
      <c r="AH23" s="83"/>
      <c r="AI23" s="87"/>
      <c r="AJ23" s="85" t="str">
        <f>$AB$8 &amp; " "</f>
        <v xml:space="preserve">Ratze </v>
      </c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0" t="s">
        <v>2</v>
      </c>
      <c r="AZ23" s="80"/>
      <c r="BA23" s="80"/>
      <c r="BB23" s="76" t="str">
        <f>" " &amp; $AX$8</f>
        <v xml:space="preserve"> Jule</v>
      </c>
      <c r="BC23" s="76"/>
      <c r="BD23" s="76"/>
      <c r="BE23" s="76"/>
      <c r="BF23" s="76"/>
      <c r="BG23" s="76"/>
      <c r="BH23" s="76"/>
      <c r="BI23" s="76"/>
      <c r="BJ23" s="76"/>
      <c r="BK23" s="76"/>
      <c r="BL23" s="76"/>
      <c r="BM23" s="76"/>
      <c r="BN23" s="76"/>
      <c r="BO23" s="76"/>
      <c r="BP23" s="77"/>
      <c r="BQ23" s="87"/>
      <c r="BR23" s="78">
        <v>1</v>
      </c>
      <c r="BS23" s="79"/>
      <c r="BT23" s="79"/>
      <c r="BU23" s="79"/>
      <c r="BV23" s="79"/>
      <c r="BW23" s="80" t="s">
        <v>2</v>
      </c>
      <c r="BX23" s="80"/>
      <c r="BY23" s="80"/>
      <c r="BZ23" s="79">
        <v>0</v>
      </c>
      <c r="CA23" s="79"/>
      <c r="CB23" s="79"/>
      <c r="CC23" s="79"/>
      <c r="CD23" s="81"/>
      <c r="CE23" s="65"/>
      <c r="CF23" s="115"/>
      <c r="CG23" s="1">
        <f t="shared" si="0"/>
        <v>1</v>
      </c>
      <c r="CH23" s="1">
        <f t="shared" si="1"/>
        <v>1</v>
      </c>
      <c r="CI23" s="1">
        <f t="shared" si="2"/>
        <v>0</v>
      </c>
      <c r="CJ23" s="1">
        <f t="shared" si="3"/>
        <v>0</v>
      </c>
    </row>
    <row r="24" spans="1:88" ht="11.25" customHeight="1" x14ac:dyDescent="0.3">
      <c r="A24" s="11"/>
      <c r="B24" s="61"/>
      <c r="C24" s="92"/>
      <c r="D24" s="93"/>
      <c r="E24" s="93"/>
      <c r="F24" s="94"/>
      <c r="G24" s="98"/>
      <c r="H24" s="82">
        <f t="shared" si="4"/>
        <v>9</v>
      </c>
      <c r="I24" s="80"/>
      <c r="J24" s="80"/>
      <c r="K24" s="83"/>
      <c r="L24" s="87"/>
      <c r="M24" s="82" t="str">
        <f t="shared" si="5"/>
        <v>5.10.</v>
      </c>
      <c r="N24" s="80"/>
      <c r="O24" s="80"/>
      <c r="P24" s="80"/>
      <c r="Q24" s="83"/>
      <c r="R24" s="87"/>
      <c r="S24" s="84">
        <f t="shared" si="6"/>
        <v>0.88124999999999998</v>
      </c>
      <c r="T24" s="80"/>
      <c r="U24" s="80"/>
      <c r="V24" s="80"/>
      <c r="W24" s="83"/>
      <c r="X24" s="87"/>
      <c r="Y24" s="82" t="str">
        <f>$Y$18</f>
        <v>Fernseher (Schrank)</v>
      </c>
      <c r="Z24" s="80"/>
      <c r="AA24" s="80"/>
      <c r="AB24" s="80"/>
      <c r="AC24" s="80"/>
      <c r="AD24" s="80"/>
      <c r="AE24" s="80"/>
      <c r="AF24" s="80"/>
      <c r="AG24" s="80"/>
      <c r="AH24" s="83"/>
      <c r="AI24" s="87"/>
      <c r="AJ24" s="85" t="str">
        <f>$BT$8 &amp; " "</f>
        <v xml:space="preserve">Markus </v>
      </c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6"/>
      <c r="AY24" s="80" t="s">
        <v>2</v>
      </c>
      <c r="AZ24" s="80"/>
      <c r="BA24" s="80"/>
      <c r="BB24" s="76" t="str">
        <f>" " &amp; $AM$8</f>
        <v xml:space="preserve"> Patrick</v>
      </c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7"/>
      <c r="BQ24" s="87"/>
      <c r="BR24" s="78">
        <v>1</v>
      </c>
      <c r="BS24" s="79"/>
      <c r="BT24" s="79"/>
      <c r="BU24" s="79"/>
      <c r="BV24" s="79"/>
      <c r="BW24" s="80" t="s">
        <v>2</v>
      </c>
      <c r="BX24" s="80"/>
      <c r="BY24" s="80"/>
      <c r="BZ24" s="79">
        <v>0</v>
      </c>
      <c r="CA24" s="79"/>
      <c r="CB24" s="79"/>
      <c r="CC24" s="79"/>
      <c r="CD24" s="81"/>
      <c r="CE24" s="65"/>
      <c r="CF24" s="115"/>
      <c r="CG24" s="1">
        <f t="shared" si="0"/>
        <v>1</v>
      </c>
      <c r="CH24" s="1">
        <f t="shared" si="1"/>
        <v>1</v>
      </c>
      <c r="CI24" s="1">
        <f t="shared" si="2"/>
        <v>0</v>
      </c>
      <c r="CJ24" s="1">
        <f t="shared" si="3"/>
        <v>0</v>
      </c>
    </row>
    <row r="25" spans="1:88" ht="11.25" customHeight="1" x14ac:dyDescent="0.3">
      <c r="A25" s="11"/>
      <c r="B25" s="61"/>
      <c r="C25" s="92"/>
      <c r="D25" s="93"/>
      <c r="E25" s="93"/>
      <c r="F25" s="94"/>
      <c r="G25" s="98"/>
      <c r="H25" s="82">
        <f t="shared" si="4"/>
        <v>10</v>
      </c>
      <c r="I25" s="80"/>
      <c r="J25" s="80"/>
      <c r="K25" s="83"/>
      <c r="L25" s="87"/>
      <c r="M25" s="82" t="str">
        <f t="shared" si="5"/>
        <v>5.10.</v>
      </c>
      <c r="N25" s="80"/>
      <c r="O25" s="80"/>
      <c r="P25" s="80"/>
      <c r="Q25" s="83"/>
      <c r="R25" s="87"/>
      <c r="S25" s="84">
        <f t="shared" si="6"/>
        <v>0.88958333333333328</v>
      </c>
      <c r="T25" s="80"/>
      <c r="U25" s="80"/>
      <c r="V25" s="80"/>
      <c r="W25" s="83"/>
      <c r="X25" s="87"/>
      <c r="Y25" s="82" t="str">
        <f>$Y$16</f>
        <v>Fernseher (Kamin)</v>
      </c>
      <c r="Z25" s="80"/>
      <c r="AA25" s="80"/>
      <c r="AB25" s="80"/>
      <c r="AC25" s="80"/>
      <c r="AD25" s="80"/>
      <c r="AE25" s="80"/>
      <c r="AF25" s="80"/>
      <c r="AG25" s="80"/>
      <c r="AH25" s="83"/>
      <c r="AI25" s="87"/>
      <c r="AJ25" s="85" t="str">
        <f>$Q$8 &amp; " "</f>
        <v xml:space="preserve">Basti </v>
      </c>
      <c r="AK25" s="86"/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86"/>
      <c r="AY25" s="80" t="s">
        <v>2</v>
      </c>
      <c r="AZ25" s="80"/>
      <c r="BA25" s="80"/>
      <c r="BB25" s="76" t="str">
        <f>" " &amp; $AX$8</f>
        <v xml:space="preserve"> Jule</v>
      </c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76"/>
      <c r="BN25" s="76"/>
      <c r="BO25" s="76"/>
      <c r="BP25" s="77"/>
      <c r="BQ25" s="87"/>
      <c r="BR25" s="78">
        <v>0</v>
      </c>
      <c r="BS25" s="79"/>
      <c r="BT25" s="79"/>
      <c r="BU25" s="79"/>
      <c r="BV25" s="79"/>
      <c r="BW25" s="80" t="s">
        <v>2</v>
      </c>
      <c r="BX25" s="80"/>
      <c r="BY25" s="80"/>
      <c r="BZ25" s="79">
        <v>1</v>
      </c>
      <c r="CA25" s="79"/>
      <c r="CB25" s="79"/>
      <c r="CC25" s="79"/>
      <c r="CD25" s="81"/>
      <c r="CE25" s="65"/>
      <c r="CF25" s="115"/>
      <c r="CG25" s="1">
        <f t="shared" si="0"/>
        <v>1</v>
      </c>
      <c r="CH25" s="1">
        <f t="shared" si="1"/>
        <v>0</v>
      </c>
      <c r="CI25" s="1">
        <f t="shared" si="2"/>
        <v>0</v>
      </c>
      <c r="CJ25" s="1">
        <f t="shared" si="3"/>
        <v>1</v>
      </c>
    </row>
    <row r="26" spans="1:88" ht="11.25" customHeight="1" x14ac:dyDescent="0.3">
      <c r="A26" s="11"/>
      <c r="B26" s="61"/>
      <c r="C26" s="92"/>
      <c r="D26" s="93"/>
      <c r="E26" s="93"/>
      <c r="F26" s="94"/>
      <c r="G26" s="98"/>
      <c r="H26" s="82">
        <f t="shared" si="4"/>
        <v>11</v>
      </c>
      <c r="I26" s="80"/>
      <c r="J26" s="80"/>
      <c r="K26" s="83"/>
      <c r="L26" s="87"/>
      <c r="M26" s="82" t="str">
        <f t="shared" si="5"/>
        <v>5.10.</v>
      </c>
      <c r="N26" s="80"/>
      <c r="O26" s="80"/>
      <c r="P26" s="80"/>
      <c r="Q26" s="83"/>
      <c r="R26" s="87"/>
      <c r="S26" s="84">
        <f t="shared" si="6"/>
        <v>0.88958333333333328</v>
      </c>
      <c r="T26" s="80"/>
      <c r="U26" s="80"/>
      <c r="V26" s="80"/>
      <c r="W26" s="83"/>
      <c r="X26" s="87"/>
      <c r="Y26" s="82" t="str">
        <f>$Y$17</f>
        <v>Fernseher (Tisch)</v>
      </c>
      <c r="Z26" s="80"/>
      <c r="AA26" s="80"/>
      <c r="AB26" s="80"/>
      <c r="AC26" s="80"/>
      <c r="AD26" s="80"/>
      <c r="AE26" s="80"/>
      <c r="AF26" s="80"/>
      <c r="AG26" s="80"/>
      <c r="AH26" s="83"/>
      <c r="AI26" s="87"/>
      <c r="AJ26" s="85" t="str">
        <f>$BT$8 &amp; " "</f>
        <v xml:space="preserve">Markus </v>
      </c>
      <c r="AK26" s="86"/>
      <c r="AL26" s="86"/>
      <c r="AM26" s="86"/>
      <c r="AN26" s="86"/>
      <c r="AO26" s="86"/>
      <c r="AP26" s="86"/>
      <c r="AQ26" s="86"/>
      <c r="AR26" s="86"/>
      <c r="AS26" s="86"/>
      <c r="AT26" s="86"/>
      <c r="AU26" s="86"/>
      <c r="AV26" s="86"/>
      <c r="AW26" s="86"/>
      <c r="AX26" s="86"/>
      <c r="AY26" s="80" t="s">
        <v>2</v>
      </c>
      <c r="AZ26" s="80"/>
      <c r="BA26" s="80"/>
      <c r="BB26" s="76" t="str">
        <f>" " &amp; $AB$8</f>
        <v xml:space="preserve"> Ratze</v>
      </c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76"/>
      <c r="BN26" s="76"/>
      <c r="BO26" s="76"/>
      <c r="BP26" s="77"/>
      <c r="BQ26" s="87"/>
      <c r="BR26" s="78">
        <v>4</v>
      </c>
      <c r="BS26" s="79"/>
      <c r="BT26" s="79"/>
      <c r="BU26" s="79"/>
      <c r="BV26" s="79"/>
      <c r="BW26" s="80" t="s">
        <v>2</v>
      </c>
      <c r="BX26" s="80"/>
      <c r="BY26" s="80"/>
      <c r="BZ26" s="79">
        <v>2</v>
      </c>
      <c r="CA26" s="79"/>
      <c r="CB26" s="79"/>
      <c r="CC26" s="79"/>
      <c r="CD26" s="81"/>
      <c r="CE26" s="65"/>
      <c r="CF26" s="115"/>
      <c r="CG26" s="1">
        <f t="shared" si="0"/>
        <v>1</v>
      </c>
      <c r="CH26" s="1">
        <f t="shared" si="1"/>
        <v>1</v>
      </c>
      <c r="CI26" s="1">
        <f t="shared" si="2"/>
        <v>0</v>
      </c>
      <c r="CJ26" s="1">
        <f t="shared" si="3"/>
        <v>0</v>
      </c>
    </row>
    <row r="27" spans="1:88" ht="11.25" customHeight="1" x14ac:dyDescent="0.3">
      <c r="A27" s="11"/>
      <c r="B27" s="61"/>
      <c r="C27" s="92"/>
      <c r="D27" s="93"/>
      <c r="E27" s="93"/>
      <c r="F27" s="94"/>
      <c r="G27" s="98"/>
      <c r="H27" s="82">
        <f t="shared" si="4"/>
        <v>12</v>
      </c>
      <c r="I27" s="80"/>
      <c r="J27" s="80"/>
      <c r="K27" s="83"/>
      <c r="L27" s="87"/>
      <c r="M27" s="82" t="str">
        <f t="shared" si="5"/>
        <v>5.10.</v>
      </c>
      <c r="N27" s="80"/>
      <c r="O27" s="80"/>
      <c r="P27" s="80"/>
      <c r="Q27" s="83"/>
      <c r="R27" s="87"/>
      <c r="S27" s="84">
        <f t="shared" si="6"/>
        <v>0.88958333333333328</v>
      </c>
      <c r="T27" s="80"/>
      <c r="U27" s="80"/>
      <c r="V27" s="80"/>
      <c r="W27" s="83"/>
      <c r="X27" s="87"/>
      <c r="Y27" s="82" t="str">
        <f>$Y$18</f>
        <v>Fernseher (Schrank)</v>
      </c>
      <c r="Z27" s="80"/>
      <c r="AA27" s="80"/>
      <c r="AB27" s="80"/>
      <c r="AC27" s="80"/>
      <c r="AD27" s="80"/>
      <c r="AE27" s="80"/>
      <c r="AF27" s="80"/>
      <c r="AG27" s="80"/>
      <c r="AH27" s="83"/>
      <c r="AI27" s="87"/>
      <c r="AJ27" s="85" t="str">
        <f>$AM$8 &amp; " "</f>
        <v xml:space="preserve">Patrick </v>
      </c>
      <c r="AK27" s="86"/>
      <c r="AL27" s="86"/>
      <c r="AM27" s="86"/>
      <c r="AN27" s="86"/>
      <c r="AO27" s="86"/>
      <c r="AP27" s="86"/>
      <c r="AQ27" s="86"/>
      <c r="AR27" s="86"/>
      <c r="AS27" s="86"/>
      <c r="AT27" s="86"/>
      <c r="AU27" s="86"/>
      <c r="AV27" s="86"/>
      <c r="AW27" s="86"/>
      <c r="AX27" s="86"/>
      <c r="AY27" s="80" t="s">
        <v>2</v>
      </c>
      <c r="AZ27" s="80"/>
      <c r="BA27" s="80"/>
      <c r="BB27" s="76" t="str">
        <f>" " &amp; $BI$8</f>
        <v xml:space="preserve"> Schmiddi</v>
      </c>
      <c r="BC27" s="76"/>
      <c r="BD27" s="76"/>
      <c r="BE27" s="76"/>
      <c r="BF27" s="76"/>
      <c r="BG27" s="76"/>
      <c r="BH27" s="76"/>
      <c r="BI27" s="76"/>
      <c r="BJ27" s="76"/>
      <c r="BK27" s="76"/>
      <c r="BL27" s="76"/>
      <c r="BM27" s="76"/>
      <c r="BN27" s="76"/>
      <c r="BO27" s="76"/>
      <c r="BP27" s="77"/>
      <c r="BQ27" s="87"/>
      <c r="BR27" s="78">
        <v>0</v>
      </c>
      <c r="BS27" s="79"/>
      <c r="BT27" s="79"/>
      <c r="BU27" s="79"/>
      <c r="BV27" s="79"/>
      <c r="BW27" s="80" t="s">
        <v>2</v>
      </c>
      <c r="BX27" s="80"/>
      <c r="BY27" s="80"/>
      <c r="BZ27" s="79">
        <v>1</v>
      </c>
      <c r="CA27" s="79"/>
      <c r="CB27" s="79"/>
      <c r="CC27" s="79"/>
      <c r="CD27" s="81"/>
      <c r="CE27" s="65"/>
      <c r="CF27" s="115"/>
      <c r="CG27" s="1">
        <f t="shared" si="0"/>
        <v>1</v>
      </c>
      <c r="CH27" s="1">
        <f t="shared" si="1"/>
        <v>0</v>
      </c>
      <c r="CI27" s="1">
        <f t="shared" si="2"/>
        <v>0</v>
      </c>
      <c r="CJ27" s="1">
        <f t="shared" si="3"/>
        <v>1</v>
      </c>
    </row>
    <row r="28" spans="1:88" ht="11.25" customHeight="1" x14ac:dyDescent="0.3">
      <c r="A28" s="11"/>
      <c r="B28" s="61"/>
      <c r="C28" s="92"/>
      <c r="D28" s="93"/>
      <c r="E28" s="93"/>
      <c r="F28" s="94"/>
      <c r="G28" s="98"/>
      <c r="H28" s="82">
        <f t="shared" si="4"/>
        <v>13</v>
      </c>
      <c r="I28" s="80"/>
      <c r="J28" s="80"/>
      <c r="K28" s="83"/>
      <c r="L28" s="87"/>
      <c r="M28" s="82" t="str">
        <f t="shared" si="5"/>
        <v>5.10.</v>
      </c>
      <c r="N28" s="80"/>
      <c r="O28" s="80"/>
      <c r="P28" s="80"/>
      <c r="Q28" s="83"/>
      <c r="R28" s="87"/>
      <c r="S28" s="84">
        <f t="shared" si="6"/>
        <v>0.89791666666666659</v>
      </c>
      <c r="T28" s="80"/>
      <c r="U28" s="80"/>
      <c r="V28" s="80"/>
      <c r="W28" s="83"/>
      <c r="X28" s="87"/>
      <c r="Y28" s="82" t="str">
        <f>$Y$16</f>
        <v>Fernseher (Kamin)</v>
      </c>
      <c r="Z28" s="80"/>
      <c r="AA28" s="80"/>
      <c r="AB28" s="80"/>
      <c r="AC28" s="80"/>
      <c r="AD28" s="80"/>
      <c r="AE28" s="80"/>
      <c r="AF28" s="80"/>
      <c r="AG28" s="80"/>
      <c r="AH28" s="83"/>
      <c r="AI28" s="87"/>
      <c r="AJ28" s="85" t="str">
        <f>$BT$8 &amp; " "</f>
        <v xml:space="preserve">Markus </v>
      </c>
      <c r="AK28" s="86"/>
      <c r="AL28" s="86"/>
      <c r="AM28" s="86"/>
      <c r="AN28" s="86"/>
      <c r="AO28" s="86"/>
      <c r="AP28" s="86"/>
      <c r="AQ28" s="86"/>
      <c r="AR28" s="86"/>
      <c r="AS28" s="86"/>
      <c r="AT28" s="86"/>
      <c r="AU28" s="86"/>
      <c r="AV28" s="86"/>
      <c r="AW28" s="86"/>
      <c r="AX28" s="86"/>
      <c r="AY28" s="80" t="s">
        <v>2</v>
      </c>
      <c r="AZ28" s="80"/>
      <c r="BA28" s="80"/>
      <c r="BB28" s="76" t="str">
        <f>" " &amp; $Q$8</f>
        <v xml:space="preserve"> Basti</v>
      </c>
      <c r="BC28" s="76"/>
      <c r="BD28" s="76"/>
      <c r="BE28" s="76"/>
      <c r="BF28" s="76"/>
      <c r="BG28" s="76"/>
      <c r="BH28" s="76"/>
      <c r="BI28" s="76"/>
      <c r="BJ28" s="76"/>
      <c r="BK28" s="76"/>
      <c r="BL28" s="76"/>
      <c r="BM28" s="76"/>
      <c r="BN28" s="76"/>
      <c r="BO28" s="76"/>
      <c r="BP28" s="77"/>
      <c r="BQ28" s="87"/>
      <c r="BR28" s="78">
        <v>3</v>
      </c>
      <c r="BS28" s="79"/>
      <c r="BT28" s="79"/>
      <c r="BU28" s="79"/>
      <c r="BV28" s="79"/>
      <c r="BW28" s="80" t="s">
        <v>2</v>
      </c>
      <c r="BX28" s="80"/>
      <c r="BY28" s="80"/>
      <c r="BZ28" s="79">
        <v>0</v>
      </c>
      <c r="CA28" s="79"/>
      <c r="CB28" s="79"/>
      <c r="CC28" s="79"/>
      <c r="CD28" s="81"/>
      <c r="CE28" s="65"/>
      <c r="CF28" s="115"/>
      <c r="CG28" s="1">
        <f t="shared" si="0"/>
        <v>1</v>
      </c>
      <c r="CH28" s="1">
        <f t="shared" si="1"/>
        <v>1</v>
      </c>
      <c r="CI28" s="1">
        <f t="shared" si="2"/>
        <v>0</v>
      </c>
      <c r="CJ28" s="1">
        <f t="shared" si="3"/>
        <v>0</v>
      </c>
    </row>
    <row r="29" spans="1:88" ht="11.25" customHeight="1" x14ac:dyDescent="0.3">
      <c r="A29" s="11"/>
      <c r="B29" s="61"/>
      <c r="C29" s="92"/>
      <c r="D29" s="93"/>
      <c r="E29" s="93"/>
      <c r="F29" s="94"/>
      <c r="G29" s="98"/>
      <c r="H29" s="82">
        <f t="shared" si="4"/>
        <v>14</v>
      </c>
      <c r="I29" s="80"/>
      <c r="J29" s="80"/>
      <c r="K29" s="83"/>
      <c r="L29" s="87"/>
      <c r="M29" s="82" t="str">
        <f t="shared" si="5"/>
        <v>5.10.</v>
      </c>
      <c r="N29" s="80"/>
      <c r="O29" s="80"/>
      <c r="P29" s="80"/>
      <c r="Q29" s="83"/>
      <c r="R29" s="87"/>
      <c r="S29" s="84">
        <f t="shared" si="6"/>
        <v>0.89791666666666659</v>
      </c>
      <c r="T29" s="80"/>
      <c r="U29" s="80"/>
      <c r="V29" s="80"/>
      <c r="W29" s="83"/>
      <c r="X29" s="87"/>
      <c r="Y29" s="82" t="str">
        <f>$Y$17</f>
        <v>Fernseher (Tisch)</v>
      </c>
      <c r="Z29" s="80"/>
      <c r="AA29" s="80"/>
      <c r="AB29" s="80"/>
      <c r="AC29" s="80"/>
      <c r="AD29" s="80"/>
      <c r="AE29" s="80"/>
      <c r="AF29" s="80"/>
      <c r="AG29" s="80"/>
      <c r="AH29" s="83"/>
      <c r="AI29" s="87"/>
      <c r="AJ29" s="85" t="str">
        <f>$AB$8 &amp; " "</f>
        <v xml:space="preserve">Ratze </v>
      </c>
      <c r="AK29" s="86"/>
      <c r="AL29" s="86"/>
      <c r="AM29" s="86"/>
      <c r="AN29" s="86"/>
      <c r="AO29" s="86"/>
      <c r="AP29" s="86"/>
      <c r="AQ29" s="86"/>
      <c r="AR29" s="86"/>
      <c r="AS29" s="86"/>
      <c r="AT29" s="86"/>
      <c r="AU29" s="86"/>
      <c r="AV29" s="86"/>
      <c r="AW29" s="86"/>
      <c r="AX29" s="86"/>
      <c r="AY29" s="80" t="s">
        <v>2</v>
      </c>
      <c r="AZ29" s="80"/>
      <c r="BA29" s="80"/>
      <c r="BB29" s="76" t="str">
        <f>" " &amp; $AM$8</f>
        <v xml:space="preserve"> Patrick</v>
      </c>
      <c r="BC29" s="76"/>
      <c r="BD29" s="76"/>
      <c r="BE29" s="76"/>
      <c r="BF29" s="76"/>
      <c r="BG29" s="76"/>
      <c r="BH29" s="76"/>
      <c r="BI29" s="76"/>
      <c r="BJ29" s="76"/>
      <c r="BK29" s="76"/>
      <c r="BL29" s="76"/>
      <c r="BM29" s="76"/>
      <c r="BN29" s="76"/>
      <c r="BO29" s="76"/>
      <c r="BP29" s="77"/>
      <c r="BQ29" s="87"/>
      <c r="BR29" s="78">
        <v>3</v>
      </c>
      <c r="BS29" s="79"/>
      <c r="BT29" s="79"/>
      <c r="BU29" s="79"/>
      <c r="BV29" s="79"/>
      <c r="BW29" s="80" t="s">
        <v>2</v>
      </c>
      <c r="BX29" s="80"/>
      <c r="BY29" s="80"/>
      <c r="BZ29" s="79">
        <v>0</v>
      </c>
      <c r="CA29" s="79"/>
      <c r="CB29" s="79"/>
      <c r="CC29" s="79"/>
      <c r="CD29" s="81"/>
      <c r="CE29" s="65"/>
      <c r="CF29" s="115"/>
      <c r="CG29" s="1">
        <f t="shared" si="0"/>
        <v>1</v>
      </c>
      <c r="CH29" s="1">
        <f t="shared" si="1"/>
        <v>1</v>
      </c>
      <c r="CI29" s="1">
        <f t="shared" si="2"/>
        <v>0</v>
      </c>
      <c r="CJ29" s="1">
        <f t="shared" si="3"/>
        <v>0</v>
      </c>
    </row>
    <row r="30" spans="1:88" ht="11.25" customHeight="1" x14ac:dyDescent="0.3">
      <c r="A30" s="11"/>
      <c r="B30" s="61"/>
      <c r="C30" s="95"/>
      <c r="D30" s="96"/>
      <c r="E30" s="96"/>
      <c r="F30" s="97"/>
      <c r="G30" s="98"/>
      <c r="H30" s="82">
        <f t="shared" si="4"/>
        <v>15</v>
      </c>
      <c r="I30" s="80"/>
      <c r="J30" s="80"/>
      <c r="K30" s="83"/>
      <c r="L30" s="87"/>
      <c r="M30" s="82" t="str">
        <f t="shared" si="5"/>
        <v>5.10.</v>
      </c>
      <c r="N30" s="80"/>
      <c r="O30" s="80"/>
      <c r="P30" s="80"/>
      <c r="Q30" s="83"/>
      <c r="R30" s="87"/>
      <c r="S30" s="84">
        <f t="shared" si="6"/>
        <v>0.89791666666666659</v>
      </c>
      <c r="T30" s="80"/>
      <c r="U30" s="80"/>
      <c r="V30" s="80"/>
      <c r="W30" s="83"/>
      <c r="X30" s="87"/>
      <c r="Y30" s="82" t="str">
        <f>$Y$18</f>
        <v>Fernseher (Schrank)</v>
      </c>
      <c r="Z30" s="80"/>
      <c r="AA30" s="80"/>
      <c r="AB30" s="80"/>
      <c r="AC30" s="80"/>
      <c r="AD30" s="80"/>
      <c r="AE30" s="80"/>
      <c r="AF30" s="80"/>
      <c r="AG30" s="80"/>
      <c r="AH30" s="83"/>
      <c r="AI30" s="87"/>
      <c r="AJ30" s="85" t="str">
        <f>$AX$8 &amp; " "</f>
        <v xml:space="preserve">Jule </v>
      </c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0" t="s">
        <v>2</v>
      </c>
      <c r="AZ30" s="80"/>
      <c r="BA30" s="80"/>
      <c r="BB30" s="76" t="str">
        <f>" " &amp; $BI$8</f>
        <v xml:space="preserve"> Schmiddi</v>
      </c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76"/>
      <c r="BN30" s="76"/>
      <c r="BO30" s="76"/>
      <c r="BP30" s="77"/>
      <c r="BQ30" s="87"/>
      <c r="BR30" s="78">
        <v>3</v>
      </c>
      <c r="BS30" s="79"/>
      <c r="BT30" s="79"/>
      <c r="BU30" s="79"/>
      <c r="BV30" s="79"/>
      <c r="BW30" s="80" t="s">
        <v>2</v>
      </c>
      <c r="BX30" s="80"/>
      <c r="BY30" s="80"/>
      <c r="BZ30" s="79">
        <v>0</v>
      </c>
      <c r="CA30" s="79"/>
      <c r="CB30" s="79"/>
      <c r="CC30" s="79"/>
      <c r="CD30" s="81"/>
      <c r="CE30" s="65"/>
      <c r="CF30" s="115"/>
      <c r="CG30" s="1">
        <f t="shared" si="0"/>
        <v>1</v>
      </c>
      <c r="CH30" s="1">
        <f t="shared" si="1"/>
        <v>1</v>
      </c>
      <c r="CI30" s="1">
        <f t="shared" si="2"/>
        <v>0</v>
      </c>
      <c r="CJ30" s="1">
        <f t="shared" si="3"/>
        <v>0</v>
      </c>
    </row>
    <row r="31" spans="1:88" ht="7.5" customHeight="1" x14ac:dyDescent="0.3">
      <c r="A31" s="11"/>
      <c r="B31" s="61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65"/>
      <c r="CF31" s="115"/>
    </row>
    <row r="32" spans="1:88" ht="11.25" customHeight="1" x14ac:dyDescent="0.3">
      <c r="A32" s="11"/>
      <c r="B32" s="61"/>
      <c r="C32" s="89" t="s">
        <v>10</v>
      </c>
      <c r="D32" s="90"/>
      <c r="E32" s="90"/>
      <c r="F32" s="91"/>
      <c r="G32" s="87"/>
      <c r="H32" s="82">
        <f>H30+1</f>
        <v>16</v>
      </c>
      <c r="I32" s="80"/>
      <c r="J32" s="80"/>
      <c r="K32" s="83"/>
      <c r="L32" s="87"/>
      <c r="M32" s="82" t="str">
        <f t="shared" ref="M32:M46" si="7">$M$16</f>
        <v>5.10.</v>
      </c>
      <c r="N32" s="80"/>
      <c r="O32" s="80"/>
      <c r="P32" s="80"/>
      <c r="Q32" s="83"/>
      <c r="R32" s="87"/>
      <c r="S32" s="84">
        <f>S30+$C$14</f>
        <v>0.90624999999999989</v>
      </c>
      <c r="T32" s="80"/>
      <c r="U32" s="80"/>
      <c r="V32" s="80"/>
      <c r="W32" s="83"/>
      <c r="X32" s="87"/>
      <c r="Y32" s="82" t="str">
        <f>$Y$17</f>
        <v>Fernseher (Tisch)</v>
      </c>
      <c r="Z32" s="80"/>
      <c r="AA32" s="80"/>
      <c r="AB32" s="80"/>
      <c r="AC32" s="80"/>
      <c r="AD32" s="80"/>
      <c r="AE32" s="80"/>
      <c r="AF32" s="80"/>
      <c r="AG32" s="80"/>
      <c r="AH32" s="83"/>
      <c r="AI32" s="87"/>
      <c r="AJ32" s="85" t="str">
        <f>$AB$8 &amp; " "</f>
        <v xml:space="preserve">Ratze </v>
      </c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0" t="s">
        <v>2</v>
      </c>
      <c r="AZ32" s="80"/>
      <c r="BA32" s="80"/>
      <c r="BB32" s="76" t="str">
        <f>" " &amp; $Q$8</f>
        <v xml:space="preserve"> Basti</v>
      </c>
      <c r="BC32" s="76"/>
      <c r="BD32" s="76"/>
      <c r="BE32" s="76"/>
      <c r="BF32" s="76"/>
      <c r="BG32" s="76"/>
      <c r="BH32" s="76"/>
      <c r="BI32" s="76"/>
      <c r="BJ32" s="76"/>
      <c r="BK32" s="76"/>
      <c r="BL32" s="76"/>
      <c r="BM32" s="76"/>
      <c r="BN32" s="76"/>
      <c r="BO32" s="76"/>
      <c r="BP32" s="77"/>
      <c r="BQ32" s="87"/>
      <c r="BR32" s="78">
        <v>1</v>
      </c>
      <c r="BS32" s="79"/>
      <c r="BT32" s="79"/>
      <c r="BU32" s="79"/>
      <c r="BV32" s="79"/>
      <c r="BW32" s="80" t="s">
        <v>2</v>
      </c>
      <c r="BX32" s="80"/>
      <c r="BY32" s="80"/>
      <c r="BZ32" s="79">
        <v>0</v>
      </c>
      <c r="CA32" s="79"/>
      <c r="CB32" s="79"/>
      <c r="CC32" s="79"/>
      <c r="CD32" s="81"/>
      <c r="CE32" s="65"/>
      <c r="CF32" s="115"/>
      <c r="CG32" s="1">
        <f t="shared" ref="CG32:CG46" si="8">IF(AND(ISNUMBER(BR32),ISNUMBER(BZ32)),1,0)</f>
        <v>1</v>
      </c>
      <c r="CH32" s="1">
        <f t="shared" ref="CH32:CH46" si="9">IF(OR(ISBLANK(BR32),ISBLANK(BZ32)),0,IF(BR32&gt;BZ32,1,0))</f>
        <v>1</v>
      </c>
      <c r="CI32" s="1">
        <f t="shared" ref="CI32:CI46" si="10">IF(OR(ISBLANK(BR32),ISBLANK(BZ32)),0,IF(BR32=BZ32,1,0))</f>
        <v>0</v>
      </c>
      <c r="CJ32" s="1">
        <f t="shared" ref="CJ32:CJ46" si="11">IF(OR(ISBLANK(BR32),ISBLANK(BZ32)),0,IF(BR32&lt;BZ32,1,0))</f>
        <v>0</v>
      </c>
    </row>
    <row r="33" spans="1:88" ht="11.25" customHeight="1" x14ac:dyDescent="0.3">
      <c r="A33" s="11"/>
      <c r="B33" s="61"/>
      <c r="C33" s="92"/>
      <c r="D33" s="93"/>
      <c r="E33" s="93"/>
      <c r="F33" s="94"/>
      <c r="G33" s="87"/>
      <c r="H33" s="82">
        <f>H32+1</f>
        <v>17</v>
      </c>
      <c r="I33" s="80"/>
      <c r="J33" s="80"/>
      <c r="K33" s="83"/>
      <c r="L33" s="87"/>
      <c r="M33" s="82" t="str">
        <f t="shared" si="7"/>
        <v>5.10.</v>
      </c>
      <c r="N33" s="80"/>
      <c r="O33" s="80"/>
      <c r="P33" s="80"/>
      <c r="Q33" s="83"/>
      <c r="R33" s="87"/>
      <c r="S33" s="84">
        <f>S30+$C$14</f>
        <v>0.90624999999999989</v>
      </c>
      <c r="T33" s="80"/>
      <c r="U33" s="80"/>
      <c r="V33" s="80"/>
      <c r="W33" s="83"/>
      <c r="X33" s="87"/>
      <c r="Y33" s="82" t="str">
        <f>$Y$18</f>
        <v>Fernseher (Schrank)</v>
      </c>
      <c r="Z33" s="80"/>
      <c r="AA33" s="80"/>
      <c r="AB33" s="80"/>
      <c r="AC33" s="80"/>
      <c r="AD33" s="80"/>
      <c r="AE33" s="80"/>
      <c r="AF33" s="80"/>
      <c r="AG33" s="80"/>
      <c r="AH33" s="83"/>
      <c r="AI33" s="87"/>
      <c r="AJ33" s="85" t="str">
        <f>$AX$8 &amp; " "</f>
        <v xml:space="preserve">Jule </v>
      </c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0" t="s">
        <v>2</v>
      </c>
      <c r="AZ33" s="80"/>
      <c r="BA33" s="80"/>
      <c r="BB33" s="76" t="str">
        <f>" " &amp; $AM$8</f>
        <v xml:space="preserve"> Patrick</v>
      </c>
      <c r="BC33" s="76"/>
      <c r="BD33" s="76"/>
      <c r="BE33" s="76"/>
      <c r="BF33" s="76"/>
      <c r="BG33" s="76"/>
      <c r="BH33" s="76"/>
      <c r="BI33" s="76"/>
      <c r="BJ33" s="76"/>
      <c r="BK33" s="76"/>
      <c r="BL33" s="76"/>
      <c r="BM33" s="76"/>
      <c r="BN33" s="76"/>
      <c r="BO33" s="76"/>
      <c r="BP33" s="77"/>
      <c r="BQ33" s="87"/>
      <c r="BR33" s="78">
        <v>1</v>
      </c>
      <c r="BS33" s="79"/>
      <c r="BT33" s="79"/>
      <c r="BU33" s="79"/>
      <c r="BV33" s="79"/>
      <c r="BW33" s="80" t="s">
        <v>2</v>
      </c>
      <c r="BX33" s="80"/>
      <c r="BY33" s="80"/>
      <c r="BZ33" s="79">
        <v>1</v>
      </c>
      <c r="CA33" s="79"/>
      <c r="CB33" s="79"/>
      <c r="CC33" s="79"/>
      <c r="CD33" s="81"/>
      <c r="CE33" s="65"/>
      <c r="CF33" s="115"/>
      <c r="CG33" s="1">
        <f t="shared" si="8"/>
        <v>1</v>
      </c>
      <c r="CH33" s="1">
        <f t="shared" si="9"/>
        <v>0</v>
      </c>
      <c r="CI33" s="1">
        <f t="shared" si="10"/>
        <v>1</v>
      </c>
      <c r="CJ33" s="1">
        <f t="shared" si="11"/>
        <v>0</v>
      </c>
    </row>
    <row r="34" spans="1:88" ht="11.25" customHeight="1" x14ac:dyDescent="0.3">
      <c r="A34" s="11"/>
      <c r="B34" s="61"/>
      <c r="C34" s="92"/>
      <c r="D34" s="93"/>
      <c r="E34" s="93"/>
      <c r="F34" s="94"/>
      <c r="G34" s="87"/>
      <c r="H34" s="82">
        <f t="shared" ref="H34:H46" si="12">H33+1</f>
        <v>18</v>
      </c>
      <c r="I34" s="80"/>
      <c r="J34" s="80"/>
      <c r="K34" s="83"/>
      <c r="L34" s="87"/>
      <c r="M34" s="82" t="str">
        <f t="shared" si="7"/>
        <v>5.10.</v>
      </c>
      <c r="N34" s="80"/>
      <c r="O34" s="80"/>
      <c r="P34" s="80"/>
      <c r="Q34" s="83"/>
      <c r="R34" s="87"/>
      <c r="S34" s="84">
        <f>S30+$C$14</f>
        <v>0.90624999999999989</v>
      </c>
      <c r="T34" s="80"/>
      <c r="U34" s="80"/>
      <c r="V34" s="80"/>
      <c r="W34" s="83"/>
      <c r="X34" s="87"/>
      <c r="Y34" s="82" t="str">
        <f>$Y$16</f>
        <v>Fernseher (Kamin)</v>
      </c>
      <c r="Z34" s="80"/>
      <c r="AA34" s="80"/>
      <c r="AB34" s="80"/>
      <c r="AC34" s="80"/>
      <c r="AD34" s="80"/>
      <c r="AE34" s="80"/>
      <c r="AF34" s="80"/>
      <c r="AG34" s="80"/>
      <c r="AH34" s="83"/>
      <c r="AI34" s="87"/>
      <c r="AJ34" s="85" t="str">
        <f>$BT$8 &amp; " "</f>
        <v xml:space="preserve">Markus </v>
      </c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0" t="s">
        <v>2</v>
      </c>
      <c r="AZ34" s="80"/>
      <c r="BA34" s="80"/>
      <c r="BB34" s="76" t="str">
        <f>" " &amp; $BI$8</f>
        <v xml:space="preserve"> Schmiddi</v>
      </c>
      <c r="BC34" s="76"/>
      <c r="BD34" s="76"/>
      <c r="BE34" s="76"/>
      <c r="BF34" s="76"/>
      <c r="BG34" s="76"/>
      <c r="BH34" s="76"/>
      <c r="BI34" s="76"/>
      <c r="BJ34" s="76"/>
      <c r="BK34" s="76"/>
      <c r="BL34" s="76"/>
      <c r="BM34" s="76"/>
      <c r="BN34" s="76"/>
      <c r="BO34" s="76"/>
      <c r="BP34" s="77"/>
      <c r="BQ34" s="87"/>
      <c r="BR34" s="78">
        <v>0</v>
      </c>
      <c r="BS34" s="79"/>
      <c r="BT34" s="79"/>
      <c r="BU34" s="79"/>
      <c r="BV34" s="79"/>
      <c r="BW34" s="80" t="s">
        <v>2</v>
      </c>
      <c r="BX34" s="80"/>
      <c r="BY34" s="80"/>
      <c r="BZ34" s="79">
        <v>5</v>
      </c>
      <c r="CA34" s="79"/>
      <c r="CB34" s="79"/>
      <c r="CC34" s="79"/>
      <c r="CD34" s="81"/>
      <c r="CE34" s="65"/>
      <c r="CF34" s="115"/>
      <c r="CG34" s="1">
        <f t="shared" si="8"/>
        <v>1</v>
      </c>
      <c r="CH34" s="1">
        <f t="shared" si="9"/>
        <v>0</v>
      </c>
      <c r="CI34" s="1">
        <f t="shared" si="10"/>
        <v>0</v>
      </c>
      <c r="CJ34" s="1">
        <f t="shared" si="11"/>
        <v>1</v>
      </c>
    </row>
    <row r="35" spans="1:88" ht="11.25" customHeight="1" x14ac:dyDescent="0.3">
      <c r="A35" s="11"/>
      <c r="B35" s="61"/>
      <c r="C35" s="92"/>
      <c r="D35" s="93"/>
      <c r="E35" s="93"/>
      <c r="F35" s="94"/>
      <c r="G35" s="87"/>
      <c r="H35" s="82">
        <f t="shared" si="12"/>
        <v>19</v>
      </c>
      <c r="I35" s="80"/>
      <c r="J35" s="80"/>
      <c r="K35" s="83"/>
      <c r="L35" s="87"/>
      <c r="M35" s="82" t="str">
        <f t="shared" si="7"/>
        <v>5.10.</v>
      </c>
      <c r="N35" s="80"/>
      <c r="O35" s="80"/>
      <c r="P35" s="80"/>
      <c r="Q35" s="83"/>
      <c r="R35" s="87"/>
      <c r="S35" s="84">
        <f t="shared" ref="S35:S46" si="13">S32+$C$14</f>
        <v>0.91458333333333319</v>
      </c>
      <c r="T35" s="80"/>
      <c r="U35" s="80"/>
      <c r="V35" s="80"/>
      <c r="W35" s="83"/>
      <c r="X35" s="87"/>
      <c r="Y35" s="82" t="str">
        <f>$Y$17</f>
        <v>Fernseher (Tisch)</v>
      </c>
      <c r="Z35" s="80"/>
      <c r="AA35" s="80"/>
      <c r="AB35" s="80"/>
      <c r="AC35" s="80"/>
      <c r="AD35" s="80"/>
      <c r="AE35" s="80"/>
      <c r="AF35" s="80"/>
      <c r="AG35" s="80"/>
      <c r="AH35" s="83"/>
      <c r="AI35" s="87"/>
      <c r="AJ35" s="85" t="str">
        <f>$AM$8 &amp; " "</f>
        <v xml:space="preserve">Patrick </v>
      </c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0" t="s">
        <v>2</v>
      </c>
      <c r="AZ35" s="80"/>
      <c r="BA35" s="80"/>
      <c r="BB35" s="76" t="str">
        <f>" " &amp; $Q$8</f>
        <v xml:space="preserve"> Basti</v>
      </c>
      <c r="BC35" s="76"/>
      <c r="BD35" s="76"/>
      <c r="BE35" s="76"/>
      <c r="BF35" s="76"/>
      <c r="BG35" s="76"/>
      <c r="BH35" s="76"/>
      <c r="BI35" s="76"/>
      <c r="BJ35" s="76"/>
      <c r="BK35" s="76"/>
      <c r="BL35" s="76"/>
      <c r="BM35" s="76"/>
      <c r="BN35" s="76"/>
      <c r="BO35" s="76"/>
      <c r="BP35" s="77"/>
      <c r="BQ35" s="87"/>
      <c r="BR35" s="78">
        <v>3</v>
      </c>
      <c r="BS35" s="79"/>
      <c r="BT35" s="79"/>
      <c r="BU35" s="79"/>
      <c r="BV35" s="79"/>
      <c r="BW35" s="80" t="s">
        <v>2</v>
      </c>
      <c r="BX35" s="80"/>
      <c r="BY35" s="80"/>
      <c r="BZ35" s="79">
        <v>0</v>
      </c>
      <c r="CA35" s="79"/>
      <c r="CB35" s="79"/>
      <c r="CC35" s="79"/>
      <c r="CD35" s="81"/>
      <c r="CE35" s="65"/>
      <c r="CF35" s="115"/>
      <c r="CG35" s="1">
        <f t="shared" si="8"/>
        <v>1</v>
      </c>
      <c r="CH35" s="1">
        <f t="shared" si="9"/>
        <v>1</v>
      </c>
      <c r="CI35" s="1">
        <f t="shared" si="10"/>
        <v>0</v>
      </c>
      <c r="CJ35" s="1">
        <f t="shared" si="11"/>
        <v>0</v>
      </c>
    </row>
    <row r="36" spans="1:88" ht="11.25" customHeight="1" x14ac:dyDescent="0.3">
      <c r="A36" s="11"/>
      <c r="B36" s="61"/>
      <c r="C36" s="92"/>
      <c r="D36" s="93"/>
      <c r="E36" s="93"/>
      <c r="F36" s="94"/>
      <c r="G36" s="87"/>
      <c r="H36" s="82">
        <f t="shared" si="12"/>
        <v>20</v>
      </c>
      <c r="I36" s="80"/>
      <c r="J36" s="80"/>
      <c r="K36" s="83"/>
      <c r="L36" s="87"/>
      <c r="M36" s="82" t="str">
        <f t="shared" si="7"/>
        <v>5.10.</v>
      </c>
      <c r="N36" s="80"/>
      <c r="O36" s="80"/>
      <c r="P36" s="80"/>
      <c r="Q36" s="83"/>
      <c r="R36" s="87"/>
      <c r="S36" s="84">
        <f t="shared" si="13"/>
        <v>0.91458333333333319</v>
      </c>
      <c r="T36" s="80"/>
      <c r="U36" s="80"/>
      <c r="V36" s="80"/>
      <c r="W36" s="83"/>
      <c r="X36" s="87"/>
      <c r="Y36" s="82" t="str">
        <f>$Y$18</f>
        <v>Fernseher (Schrank)</v>
      </c>
      <c r="Z36" s="80"/>
      <c r="AA36" s="80"/>
      <c r="AB36" s="80"/>
      <c r="AC36" s="80"/>
      <c r="AD36" s="80"/>
      <c r="AE36" s="80"/>
      <c r="AF36" s="80"/>
      <c r="AG36" s="80"/>
      <c r="AH36" s="83"/>
      <c r="AI36" s="87"/>
      <c r="AJ36" s="85" t="str">
        <f>$BI$8 &amp; " "</f>
        <v xml:space="preserve">Schmiddi </v>
      </c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0" t="s">
        <v>2</v>
      </c>
      <c r="AZ36" s="80"/>
      <c r="BA36" s="80"/>
      <c r="BB36" s="76" t="str">
        <f>" " &amp; $AB$8</f>
        <v xml:space="preserve"> Ratze</v>
      </c>
      <c r="BC36" s="76"/>
      <c r="BD36" s="76"/>
      <c r="BE36" s="76"/>
      <c r="BF36" s="76"/>
      <c r="BG36" s="76"/>
      <c r="BH36" s="76"/>
      <c r="BI36" s="76"/>
      <c r="BJ36" s="76"/>
      <c r="BK36" s="76"/>
      <c r="BL36" s="76"/>
      <c r="BM36" s="76"/>
      <c r="BN36" s="76"/>
      <c r="BO36" s="76"/>
      <c r="BP36" s="77"/>
      <c r="BQ36" s="87"/>
      <c r="BR36" s="78">
        <v>1</v>
      </c>
      <c r="BS36" s="79"/>
      <c r="BT36" s="79"/>
      <c r="BU36" s="79"/>
      <c r="BV36" s="79"/>
      <c r="BW36" s="80" t="s">
        <v>2</v>
      </c>
      <c r="BX36" s="80"/>
      <c r="BY36" s="80"/>
      <c r="BZ36" s="79">
        <v>2</v>
      </c>
      <c r="CA36" s="79"/>
      <c r="CB36" s="79"/>
      <c r="CC36" s="79"/>
      <c r="CD36" s="81"/>
      <c r="CE36" s="65"/>
      <c r="CF36" s="115"/>
      <c r="CG36" s="1">
        <f t="shared" si="8"/>
        <v>1</v>
      </c>
      <c r="CH36" s="1">
        <f t="shared" si="9"/>
        <v>0</v>
      </c>
      <c r="CI36" s="1">
        <f t="shared" si="10"/>
        <v>0</v>
      </c>
      <c r="CJ36" s="1">
        <f t="shared" si="11"/>
        <v>1</v>
      </c>
    </row>
    <row r="37" spans="1:88" ht="11.25" customHeight="1" x14ac:dyDescent="0.3">
      <c r="A37" s="11"/>
      <c r="B37" s="61"/>
      <c r="C37" s="92"/>
      <c r="D37" s="93"/>
      <c r="E37" s="93"/>
      <c r="F37" s="94"/>
      <c r="G37" s="87"/>
      <c r="H37" s="82">
        <f t="shared" si="12"/>
        <v>21</v>
      </c>
      <c r="I37" s="80"/>
      <c r="J37" s="80"/>
      <c r="K37" s="83"/>
      <c r="L37" s="87"/>
      <c r="M37" s="82" t="str">
        <f t="shared" si="7"/>
        <v>5.10.</v>
      </c>
      <c r="N37" s="80"/>
      <c r="O37" s="80"/>
      <c r="P37" s="80"/>
      <c r="Q37" s="83"/>
      <c r="R37" s="87"/>
      <c r="S37" s="84">
        <f t="shared" si="13"/>
        <v>0.91458333333333319</v>
      </c>
      <c r="T37" s="80"/>
      <c r="U37" s="80"/>
      <c r="V37" s="80"/>
      <c r="W37" s="83"/>
      <c r="X37" s="87"/>
      <c r="Y37" s="82" t="str">
        <f>$Y$16</f>
        <v>Fernseher (Kamin)</v>
      </c>
      <c r="Z37" s="80"/>
      <c r="AA37" s="80"/>
      <c r="AB37" s="80"/>
      <c r="AC37" s="80"/>
      <c r="AD37" s="80"/>
      <c r="AE37" s="80"/>
      <c r="AF37" s="80"/>
      <c r="AG37" s="80"/>
      <c r="AH37" s="83"/>
      <c r="AI37" s="87"/>
      <c r="AJ37" s="85" t="str">
        <f>$BT$8 &amp; " "</f>
        <v xml:space="preserve">Markus </v>
      </c>
      <c r="AK37" s="86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  <c r="AY37" s="80" t="s">
        <v>2</v>
      </c>
      <c r="AZ37" s="80"/>
      <c r="BA37" s="80"/>
      <c r="BB37" s="76" t="str">
        <f>" " &amp; $AX$8</f>
        <v xml:space="preserve"> Jule</v>
      </c>
      <c r="BC37" s="76"/>
      <c r="BD37" s="76"/>
      <c r="BE37" s="76"/>
      <c r="BF37" s="76"/>
      <c r="BG37" s="76"/>
      <c r="BH37" s="76"/>
      <c r="BI37" s="76"/>
      <c r="BJ37" s="76"/>
      <c r="BK37" s="76"/>
      <c r="BL37" s="76"/>
      <c r="BM37" s="76"/>
      <c r="BN37" s="76"/>
      <c r="BO37" s="76"/>
      <c r="BP37" s="77"/>
      <c r="BQ37" s="87"/>
      <c r="BR37" s="78">
        <v>0</v>
      </c>
      <c r="BS37" s="79"/>
      <c r="BT37" s="79"/>
      <c r="BU37" s="79"/>
      <c r="BV37" s="79"/>
      <c r="BW37" s="80" t="s">
        <v>2</v>
      </c>
      <c r="BX37" s="80"/>
      <c r="BY37" s="80"/>
      <c r="BZ37" s="79">
        <v>1</v>
      </c>
      <c r="CA37" s="79"/>
      <c r="CB37" s="79"/>
      <c r="CC37" s="79"/>
      <c r="CD37" s="81"/>
      <c r="CE37" s="65"/>
      <c r="CF37" s="115"/>
      <c r="CG37" s="1">
        <f t="shared" si="8"/>
        <v>1</v>
      </c>
      <c r="CH37" s="1">
        <f t="shared" si="9"/>
        <v>0</v>
      </c>
      <c r="CI37" s="1">
        <f t="shared" si="10"/>
        <v>0</v>
      </c>
      <c r="CJ37" s="1">
        <f t="shared" si="11"/>
        <v>1</v>
      </c>
    </row>
    <row r="38" spans="1:88" ht="11.25" customHeight="1" x14ac:dyDescent="0.3">
      <c r="A38" s="11"/>
      <c r="B38" s="61"/>
      <c r="C38" s="92"/>
      <c r="D38" s="93"/>
      <c r="E38" s="93"/>
      <c r="F38" s="94"/>
      <c r="G38" s="87"/>
      <c r="H38" s="82">
        <f t="shared" si="12"/>
        <v>22</v>
      </c>
      <c r="I38" s="80"/>
      <c r="J38" s="80"/>
      <c r="K38" s="83"/>
      <c r="L38" s="87"/>
      <c r="M38" s="82" t="str">
        <f t="shared" si="7"/>
        <v>5.10.</v>
      </c>
      <c r="N38" s="80"/>
      <c r="O38" s="80"/>
      <c r="P38" s="80"/>
      <c r="Q38" s="83"/>
      <c r="R38" s="87"/>
      <c r="S38" s="84">
        <f t="shared" si="13"/>
        <v>0.9229166666666665</v>
      </c>
      <c r="T38" s="80"/>
      <c r="U38" s="80"/>
      <c r="V38" s="80"/>
      <c r="W38" s="83"/>
      <c r="X38" s="87"/>
      <c r="Y38" s="82" t="str">
        <f>$Y$17</f>
        <v>Fernseher (Tisch)</v>
      </c>
      <c r="Z38" s="80"/>
      <c r="AA38" s="80"/>
      <c r="AB38" s="80"/>
      <c r="AC38" s="80"/>
      <c r="AD38" s="80"/>
      <c r="AE38" s="80"/>
      <c r="AF38" s="80"/>
      <c r="AG38" s="80"/>
      <c r="AH38" s="83"/>
      <c r="AI38" s="87"/>
      <c r="AJ38" s="85" t="str">
        <f>$Q$8 &amp; " "</f>
        <v xml:space="preserve">Basti </v>
      </c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0" t="s">
        <v>2</v>
      </c>
      <c r="AZ38" s="80"/>
      <c r="BA38" s="80"/>
      <c r="BB38" s="76" t="str">
        <f>" " &amp; $BI$8</f>
        <v xml:space="preserve"> Schmiddi</v>
      </c>
      <c r="BC38" s="76"/>
      <c r="BD38" s="76"/>
      <c r="BE38" s="76"/>
      <c r="BF38" s="76"/>
      <c r="BG38" s="76"/>
      <c r="BH38" s="76"/>
      <c r="BI38" s="76"/>
      <c r="BJ38" s="76"/>
      <c r="BK38" s="76"/>
      <c r="BL38" s="76"/>
      <c r="BM38" s="76"/>
      <c r="BN38" s="76"/>
      <c r="BO38" s="76"/>
      <c r="BP38" s="77"/>
      <c r="BQ38" s="87"/>
      <c r="BR38" s="78">
        <v>1</v>
      </c>
      <c r="BS38" s="79"/>
      <c r="BT38" s="79"/>
      <c r="BU38" s="79"/>
      <c r="BV38" s="79"/>
      <c r="BW38" s="80" t="s">
        <v>2</v>
      </c>
      <c r="BX38" s="80"/>
      <c r="BY38" s="80"/>
      <c r="BZ38" s="79">
        <v>1</v>
      </c>
      <c r="CA38" s="79"/>
      <c r="CB38" s="79"/>
      <c r="CC38" s="79"/>
      <c r="CD38" s="81"/>
      <c r="CE38" s="65"/>
      <c r="CF38" s="115"/>
      <c r="CG38" s="1">
        <f t="shared" si="8"/>
        <v>1</v>
      </c>
      <c r="CH38" s="1">
        <f t="shared" si="9"/>
        <v>0</v>
      </c>
      <c r="CI38" s="1">
        <f t="shared" si="10"/>
        <v>1</v>
      </c>
      <c r="CJ38" s="1">
        <f t="shared" si="11"/>
        <v>0</v>
      </c>
    </row>
    <row r="39" spans="1:88" ht="11.25" customHeight="1" x14ac:dyDescent="0.3">
      <c r="A39" s="11"/>
      <c r="B39" s="61"/>
      <c r="C39" s="92"/>
      <c r="D39" s="93"/>
      <c r="E39" s="93"/>
      <c r="F39" s="94"/>
      <c r="G39" s="87"/>
      <c r="H39" s="82">
        <f t="shared" si="12"/>
        <v>23</v>
      </c>
      <c r="I39" s="80"/>
      <c r="J39" s="80"/>
      <c r="K39" s="83"/>
      <c r="L39" s="87"/>
      <c r="M39" s="82" t="str">
        <f t="shared" si="7"/>
        <v>5.10.</v>
      </c>
      <c r="N39" s="80"/>
      <c r="O39" s="80"/>
      <c r="P39" s="80"/>
      <c r="Q39" s="83"/>
      <c r="R39" s="87"/>
      <c r="S39" s="84">
        <f t="shared" si="13"/>
        <v>0.9229166666666665</v>
      </c>
      <c r="T39" s="80"/>
      <c r="U39" s="80"/>
      <c r="V39" s="80"/>
      <c r="W39" s="83"/>
      <c r="X39" s="87"/>
      <c r="Y39" s="82" t="str">
        <f>$Y$18</f>
        <v>Fernseher (Schrank)</v>
      </c>
      <c r="Z39" s="80"/>
      <c r="AA39" s="80"/>
      <c r="AB39" s="80"/>
      <c r="AC39" s="80"/>
      <c r="AD39" s="80"/>
      <c r="AE39" s="80"/>
      <c r="AF39" s="80"/>
      <c r="AG39" s="80"/>
      <c r="AH39" s="83"/>
      <c r="AI39" s="87"/>
      <c r="AJ39" s="85" t="str">
        <f>$AX$8 &amp; " "</f>
        <v xml:space="preserve">Jule </v>
      </c>
      <c r="AK39" s="86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0" t="s">
        <v>2</v>
      </c>
      <c r="AZ39" s="80"/>
      <c r="BA39" s="80"/>
      <c r="BB39" s="76" t="str">
        <f>" " &amp; $AB$8</f>
        <v xml:space="preserve"> Ratze</v>
      </c>
      <c r="BC39" s="76"/>
      <c r="BD39" s="76"/>
      <c r="BE39" s="76"/>
      <c r="BF39" s="76"/>
      <c r="BG39" s="76"/>
      <c r="BH39" s="76"/>
      <c r="BI39" s="76"/>
      <c r="BJ39" s="76"/>
      <c r="BK39" s="76"/>
      <c r="BL39" s="76"/>
      <c r="BM39" s="76"/>
      <c r="BN39" s="76"/>
      <c r="BO39" s="76"/>
      <c r="BP39" s="77"/>
      <c r="BQ39" s="87"/>
      <c r="BR39" s="78">
        <v>1</v>
      </c>
      <c r="BS39" s="79"/>
      <c r="BT39" s="79"/>
      <c r="BU39" s="79"/>
      <c r="BV39" s="79"/>
      <c r="BW39" s="80" t="s">
        <v>2</v>
      </c>
      <c r="BX39" s="80"/>
      <c r="BY39" s="80"/>
      <c r="BZ39" s="79">
        <v>0</v>
      </c>
      <c r="CA39" s="79"/>
      <c r="CB39" s="79"/>
      <c r="CC39" s="79"/>
      <c r="CD39" s="81"/>
      <c r="CE39" s="65"/>
      <c r="CF39" s="115"/>
      <c r="CG39" s="1">
        <f t="shared" si="8"/>
        <v>1</v>
      </c>
      <c r="CH39" s="1">
        <f t="shared" si="9"/>
        <v>1</v>
      </c>
      <c r="CI39" s="1">
        <f t="shared" si="10"/>
        <v>0</v>
      </c>
      <c r="CJ39" s="1">
        <f t="shared" si="11"/>
        <v>0</v>
      </c>
    </row>
    <row r="40" spans="1:88" ht="11.25" customHeight="1" x14ac:dyDescent="0.3">
      <c r="A40" s="11"/>
      <c r="B40" s="61"/>
      <c r="C40" s="92"/>
      <c r="D40" s="93"/>
      <c r="E40" s="93"/>
      <c r="F40" s="94"/>
      <c r="G40" s="87"/>
      <c r="H40" s="82">
        <f t="shared" si="12"/>
        <v>24</v>
      </c>
      <c r="I40" s="80"/>
      <c r="J40" s="80"/>
      <c r="K40" s="83"/>
      <c r="L40" s="87"/>
      <c r="M40" s="82" t="str">
        <f t="shared" si="7"/>
        <v>5.10.</v>
      </c>
      <c r="N40" s="80"/>
      <c r="O40" s="80"/>
      <c r="P40" s="80"/>
      <c r="Q40" s="83"/>
      <c r="R40" s="87"/>
      <c r="S40" s="84">
        <f t="shared" si="13"/>
        <v>0.9229166666666665</v>
      </c>
      <c r="T40" s="80"/>
      <c r="U40" s="80"/>
      <c r="V40" s="80"/>
      <c r="W40" s="83"/>
      <c r="X40" s="87"/>
      <c r="Y40" s="82" t="str">
        <f>$Y$16</f>
        <v>Fernseher (Kamin)</v>
      </c>
      <c r="Z40" s="80"/>
      <c r="AA40" s="80"/>
      <c r="AB40" s="80"/>
      <c r="AC40" s="80"/>
      <c r="AD40" s="80"/>
      <c r="AE40" s="80"/>
      <c r="AF40" s="80"/>
      <c r="AG40" s="80"/>
      <c r="AH40" s="83"/>
      <c r="AI40" s="87"/>
      <c r="AJ40" s="85" t="str">
        <f>$AM$8 &amp; " "</f>
        <v xml:space="preserve">Patrick </v>
      </c>
      <c r="AK40" s="86"/>
      <c r="AL40" s="86"/>
      <c r="AM40" s="86"/>
      <c r="AN40" s="86"/>
      <c r="AO40" s="86"/>
      <c r="AP40" s="86"/>
      <c r="AQ40" s="86"/>
      <c r="AR40" s="86"/>
      <c r="AS40" s="86"/>
      <c r="AT40" s="86"/>
      <c r="AU40" s="86"/>
      <c r="AV40" s="86"/>
      <c r="AW40" s="86"/>
      <c r="AX40" s="86"/>
      <c r="AY40" s="80" t="s">
        <v>2</v>
      </c>
      <c r="AZ40" s="80"/>
      <c r="BA40" s="80"/>
      <c r="BB40" s="76" t="str">
        <f>" " &amp; $BT$8</f>
        <v xml:space="preserve"> Markus</v>
      </c>
      <c r="BC40" s="76"/>
      <c r="BD40" s="76"/>
      <c r="BE40" s="76"/>
      <c r="BF40" s="76"/>
      <c r="BG40" s="76"/>
      <c r="BH40" s="76"/>
      <c r="BI40" s="76"/>
      <c r="BJ40" s="76"/>
      <c r="BK40" s="76"/>
      <c r="BL40" s="76"/>
      <c r="BM40" s="76"/>
      <c r="BN40" s="76"/>
      <c r="BO40" s="76"/>
      <c r="BP40" s="77"/>
      <c r="BQ40" s="87"/>
      <c r="BR40" s="78">
        <v>3</v>
      </c>
      <c r="BS40" s="79"/>
      <c r="BT40" s="79"/>
      <c r="BU40" s="79"/>
      <c r="BV40" s="79"/>
      <c r="BW40" s="80" t="s">
        <v>2</v>
      </c>
      <c r="BX40" s="80"/>
      <c r="BY40" s="80"/>
      <c r="BZ40" s="79">
        <v>3</v>
      </c>
      <c r="CA40" s="79"/>
      <c r="CB40" s="79"/>
      <c r="CC40" s="79"/>
      <c r="CD40" s="81"/>
      <c r="CE40" s="65"/>
      <c r="CF40" s="115"/>
      <c r="CG40" s="1">
        <f t="shared" si="8"/>
        <v>1</v>
      </c>
      <c r="CH40" s="1">
        <f t="shared" si="9"/>
        <v>0</v>
      </c>
      <c r="CI40" s="1">
        <f t="shared" si="10"/>
        <v>1</v>
      </c>
      <c r="CJ40" s="1">
        <f t="shared" si="11"/>
        <v>0</v>
      </c>
    </row>
    <row r="41" spans="1:88" ht="11.25" customHeight="1" x14ac:dyDescent="0.3">
      <c r="A41" s="11"/>
      <c r="B41" s="61"/>
      <c r="C41" s="92"/>
      <c r="D41" s="93"/>
      <c r="E41" s="93"/>
      <c r="F41" s="94"/>
      <c r="G41" s="87"/>
      <c r="H41" s="82">
        <f t="shared" si="12"/>
        <v>25</v>
      </c>
      <c r="I41" s="80"/>
      <c r="J41" s="80"/>
      <c r="K41" s="83"/>
      <c r="L41" s="87"/>
      <c r="M41" s="82" t="str">
        <f t="shared" si="7"/>
        <v>5.10.</v>
      </c>
      <c r="N41" s="80"/>
      <c r="O41" s="80"/>
      <c r="P41" s="80"/>
      <c r="Q41" s="83"/>
      <c r="R41" s="87"/>
      <c r="S41" s="84">
        <f t="shared" si="13"/>
        <v>0.9312499999999998</v>
      </c>
      <c r="T41" s="80"/>
      <c r="U41" s="80"/>
      <c r="V41" s="80"/>
      <c r="W41" s="83"/>
      <c r="X41" s="87"/>
      <c r="Y41" s="82" t="str">
        <f>$Y$17</f>
        <v>Fernseher (Tisch)</v>
      </c>
      <c r="Z41" s="80"/>
      <c r="AA41" s="80"/>
      <c r="AB41" s="80"/>
      <c r="AC41" s="80"/>
      <c r="AD41" s="80"/>
      <c r="AE41" s="80"/>
      <c r="AF41" s="80"/>
      <c r="AG41" s="80"/>
      <c r="AH41" s="83"/>
      <c r="AI41" s="87"/>
      <c r="AJ41" s="85" t="str">
        <f>$AX$8 &amp; " "</f>
        <v xml:space="preserve">Jule </v>
      </c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0" t="s">
        <v>2</v>
      </c>
      <c r="AZ41" s="80"/>
      <c r="BA41" s="80"/>
      <c r="BB41" s="76" t="str">
        <f>" " &amp; $Q$8</f>
        <v xml:space="preserve"> Basti</v>
      </c>
      <c r="BC41" s="76"/>
      <c r="BD41" s="76"/>
      <c r="BE41" s="76"/>
      <c r="BF41" s="76"/>
      <c r="BG41" s="76"/>
      <c r="BH41" s="76"/>
      <c r="BI41" s="76"/>
      <c r="BJ41" s="76"/>
      <c r="BK41" s="76"/>
      <c r="BL41" s="76"/>
      <c r="BM41" s="76"/>
      <c r="BN41" s="76"/>
      <c r="BO41" s="76"/>
      <c r="BP41" s="77"/>
      <c r="BQ41" s="87"/>
      <c r="BR41" s="78">
        <v>2</v>
      </c>
      <c r="BS41" s="79"/>
      <c r="BT41" s="79"/>
      <c r="BU41" s="79"/>
      <c r="BV41" s="79"/>
      <c r="BW41" s="80" t="s">
        <v>2</v>
      </c>
      <c r="BX41" s="80"/>
      <c r="BY41" s="80"/>
      <c r="BZ41" s="79">
        <v>0</v>
      </c>
      <c r="CA41" s="79"/>
      <c r="CB41" s="79"/>
      <c r="CC41" s="79"/>
      <c r="CD41" s="81"/>
      <c r="CE41" s="65"/>
      <c r="CF41" s="115"/>
      <c r="CG41" s="1">
        <f t="shared" si="8"/>
        <v>1</v>
      </c>
      <c r="CH41" s="1">
        <f t="shared" si="9"/>
        <v>1</v>
      </c>
      <c r="CI41" s="1">
        <f t="shared" si="10"/>
        <v>0</v>
      </c>
      <c r="CJ41" s="1">
        <f t="shared" si="11"/>
        <v>0</v>
      </c>
    </row>
    <row r="42" spans="1:88" ht="11.25" customHeight="1" x14ac:dyDescent="0.3">
      <c r="A42" s="11"/>
      <c r="B42" s="61"/>
      <c r="C42" s="92"/>
      <c r="D42" s="93"/>
      <c r="E42" s="93"/>
      <c r="F42" s="94"/>
      <c r="G42" s="87"/>
      <c r="H42" s="82">
        <f t="shared" si="12"/>
        <v>26</v>
      </c>
      <c r="I42" s="80"/>
      <c r="J42" s="80"/>
      <c r="K42" s="83"/>
      <c r="L42" s="87"/>
      <c r="M42" s="82" t="str">
        <f t="shared" si="7"/>
        <v>5.10.</v>
      </c>
      <c r="N42" s="80"/>
      <c r="O42" s="80"/>
      <c r="P42" s="80"/>
      <c r="Q42" s="83"/>
      <c r="R42" s="87"/>
      <c r="S42" s="84">
        <f t="shared" si="13"/>
        <v>0.9312499999999998</v>
      </c>
      <c r="T42" s="80"/>
      <c r="U42" s="80"/>
      <c r="V42" s="80"/>
      <c r="W42" s="83"/>
      <c r="X42" s="87"/>
      <c r="Y42" s="82" t="str">
        <f>$Y$18</f>
        <v>Fernseher (Schrank)</v>
      </c>
      <c r="Z42" s="80"/>
      <c r="AA42" s="80"/>
      <c r="AB42" s="80"/>
      <c r="AC42" s="80"/>
      <c r="AD42" s="80"/>
      <c r="AE42" s="80"/>
      <c r="AF42" s="80"/>
      <c r="AG42" s="80"/>
      <c r="AH42" s="83"/>
      <c r="AI42" s="87"/>
      <c r="AJ42" s="85" t="str">
        <f>$AB$8 &amp; " "</f>
        <v xml:space="preserve">Ratze </v>
      </c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0" t="s">
        <v>2</v>
      </c>
      <c r="AZ42" s="80"/>
      <c r="BA42" s="80"/>
      <c r="BB42" s="76" t="str">
        <f>" " &amp; $BT$8</f>
        <v xml:space="preserve"> Markus</v>
      </c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7"/>
      <c r="BQ42" s="87"/>
      <c r="BR42" s="78">
        <v>0</v>
      </c>
      <c r="BS42" s="79"/>
      <c r="BT42" s="79"/>
      <c r="BU42" s="79"/>
      <c r="BV42" s="79"/>
      <c r="BW42" s="80" t="s">
        <v>2</v>
      </c>
      <c r="BX42" s="80"/>
      <c r="BY42" s="80"/>
      <c r="BZ42" s="79">
        <v>1</v>
      </c>
      <c r="CA42" s="79"/>
      <c r="CB42" s="79"/>
      <c r="CC42" s="79"/>
      <c r="CD42" s="81"/>
      <c r="CE42" s="65"/>
      <c r="CF42" s="115"/>
      <c r="CG42" s="1">
        <f t="shared" si="8"/>
        <v>1</v>
      </c>
      <c r="CH42" s="1">
        <f t="shared" si="9"/>
        <v>0</v>
      </c>
      <c r="CI42" s="1">
        <f t="shared" si="10"/>
        <v>0</v>
      </c>
      <c r="CJ42" s="1">
        <f t="shared" si="11"/>
        <v>1</v>
      </c>
    </row>
    <row r="43" spans="1:88" ht="11.25" customHeight="1" x14ac:dyDescent="0.3">
      <c r="A43" s="11"/>
      <c r="B43" s="61"/>
      <c r="C43" s="92"/>
      <c r="D43" s="93"/>
      <c r="E43" s="93"/>
      <c r="F43" s="94"/>
      <c r="G43" s="87"/>
      <c r="H43" s="82">
        <f t="shared" si="12"/>
        <v>27</v>
      </c>
      <c r="I43" s="80"/>
      <c r="J43" s="80"/>
      <c r="K43" s="83"/>
      <c r="L43" s="87"/>
      <c r="M43" s="82" t="str">
        <f t="shared" si="7"/>
        <v>5.10.</v>
      </c>
      <c r="N43" s="80"/>
      <c r="O43" s="80"/>
      <c r="P43" s="80"/>
      <c r="Q43" s="83"/>
      <c r="R43" s="87"/>
      <c r="S43" s="84">
        <f t="shared" si="13"/>
        <v>0.9312499999999998</v>
      </c>
      <c r="T43" s="80"/>
      <c r="U43" s="80"/>
      <c r="V43" s="80"/>
      <c r="W43" s="83"/>
      <c r="X43" s="87"/>
      <c r="Y43" s="82" t="str">
        <f>$Y$16</f>
        <v>Fernseher (Kamin)</v>
      </c>
      <c r="Z43" s="80"/>
      <c r="AA43" s="80"/>
      <c r="AB43" s="80"/>
      <c r="AC43" s="80"/>
      <c r="AD43" s="80"/>
      <c r="AE43" s="80"/>
      <c r="AF43" s="80"/>
      <c r="AG43" s="80"/>
      <c r="AH43" s="83"/>
      <c r="AI43" s="87"/>
      <c r="AJ43" s="85" t="str">
        <f>$BI$8 &amp; " "</f>
        <v xml:space="preserve">Schmiddi </v>
      </c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0" t="s">
        <v>2</v>
      </c>
      <c r="AZ43" s="80"/>
      <c r="BA43" s="80"/>
      <c r="BB43" s="76" t="str">
        <f>" " &amp; $AM$8</f>
        <v xml:space="preserve"> Patrick</v>
      </c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7"/>
      <c r="BQ43" s="87"/>
      <c r="BR43" s="78">
        <v>1</v>
      </c>
      <c r="BS43" s="79"/>
      <c r="BT43" s="79"/>
      <c r="BU43" s="79"/>
      <c r="BV43" s="79"/>
      <c r="BW43" s="80" t="s">
        <v>2</v>
      </c>
      <c r="BX43" s="80"/>
      <c r="BY43" s="80"/>
      <c r="BZ43" s="79">
        <v>1</v>
      </c>
      <c r="CA43" s="79"/>
      <c r="CB43" s="79"/>
      <c r="CC43" s="79"/>
      <c r="CD43" s="81"/>
      <c r="CE43" s="65"/>
      <c r="CF43" s="115"/>
      <c r="CG43" s="1">
        <f t="shared" si="8"/>
        <v>1</v>
      </c>
      <c r="CH43" s="1">
        <f t="shared" si="9"/>
        <v>0</v>
      </c>
      <c r="CI43" s="1">
        <f t="shared" si="10"/>
        <v>1</v>
      </c>
      <c r="CJ43" s="1">
        <f t="shared" si="11"/>
        <v>0</v>
      </c>
    </row>
    <row r="44" spans="1:88" ht="11.25" customHeight="1" x14ac:dyDescent="0.3">
      <c r="A44" s="11"/>
      <c r="B44" s="61"/>
      <c r="C44" s="92"/>
      <c r="D44" s="93"/>
      <c r="E44" s="93"/>
      <c r="F44" s="94"/>
      <c r="G44" s="87"/>
      <c r="H44" s="82">
        <f t="shared" si="12"/>
        <v>28</v>
      </c>
      <c r="I44" s="80"/>
      <c r="J44" s="80"/>
      <c r="K44" s="83"/>
      <c r="L44" s="87"/>
      <c r="M44" s="82" t="str">
        <f t="shared" si="7"/>
        <v>5.10.</v>
      </c>
      <c r="N44" s="80"/>
      <c r="O44" s="80"/>
      <c r="P44" s="80"/>
      <c r="Q44" s="83"/>
      <c r="R44" s="87"/>
      <c r="S44" s="84">
        <f t="shared" si="13"/>
        <v>0.9395833333333331</v>
      </c>
      <c r="T44" s="80"/>
      <c r="U44" s="80"/>
      <c r="V44" s="80"/>
      <c r="W44" s="83"/>
      <c r="X44" s="87"/>
      <c r="Y44" s="82" t="str">
        <f>$Y$17</f>
        <v>Fernseher (Tisch)</v>
      </c>
      <c r="Z44" s="80"/>
      <c r="AA44" s="80"/>
      <c r="AB44" s="80"/>
      <c r="AC44" s="80"/>
      <c r="AD44" s="80"/>
      <c r="AE44" s="80"/>
      <c r="AF44" s="80"/>
      <c r="AG44" s="80"/>
      <c r="AH44" s="83"/>
      <c r="AI44" s="87"/>
      <c r="AJ44" s="85" t="str">
        <f>$Q$8 &amp; " "</f>
        <v xml:space="preserve">Basti </v>
      </c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0" t="s">
        <v>2</v>
      </c>
      <c r="AZ44" s="80"/>
      <c r="BA44" s="80"/>
      <c r="BB44" s="76" t="str">
        <f>" " &amp; $BT$8</f>
        <v xml:space="preserve"> Markus</v>
      </c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7"/>
      <c r="BQ44" s="87"/>
      <c r="BR44" s="78">
        <v>1</v>
      </c>
      <c r="BS44" s="79"/>
      <c r="BT44" s="79"/>
      <c r="BU44" s="79"/>
      <c r="BV44" s="79"/>
      <c r="BW44" s="80" t="s">
        <v>2</v>
      </c>
      <c r="BX44" s="80"/>
      <c r="BY44" s="80"/>
      <c r="BZ44" s="79">
        <v>0</v>
      </c>
      <c r="CA44" s="79"/>
      <c r="CB44" s="79"/>
      <c r="CC44" s="79"/>
      <c r="CD44" s="81"/>
      <c r="CE44" s="65"/>
      <c r="CF44" s="115"/>
      <c r="CG44" s="1">
        <f t="shared" si="8"/>
        <v>1</v>
      </c>
      <c r="CH44" s="1">
        <f t="shared" si="9"/>
        <v>1</v>
      </c>
      <c r="CI44" s="1">
        <f t="shared" si="10"/>
        <v>0</v>
      </c>
      <c r="CJ44" s="1">
        <f t="shared" si="11"/>
        <v>0</v>
      </c>
    </row>
    <row r="45" spans="1:88" ht="11.25" customHeight="1" x14ac:dyDescent="0.3">
      <c r="A45" s="11"/>
      <c r="B45" s="61"/>
      <c r="C45" s="92"/>
      <c r="D45" s="93"/>
      <c r="E45" s="93"/>
      <c r="F45" s="94"/>
      <c r="G45" s="87"/>
      <c r="H45" s="82">
        <f t="shared" si="12"/>
        <v>29</v>
      </c>
      <c r="I45" s="80"/>
      <c r="J45" s="80"/>
      <c r="K45" s="83"/>
      <c r="L45" s="87"/>
      <c r="M45" s="82" t="str">
        <f t="shared" si="7"/>
        <v>5.10.</v>
      </c>
      <c r="N45" s="80"/>
      <c r="O45" s="80"/>
      <c r="P45" s="80"/>
      <c r="Q45" s="83"/>
      <c r="R45" s="87"/>
      <c r="S45" s="84">
        <f t="shared" si="13"/>
        <v>0.9395833333333331</v>
      </c>
      <c r="T45" s="80"/>
      <c r="U45" s="80"/>
      <c r="V45" s="80"/>
      <c r="W45" s="83"/>
      <c r="X45" s="87"/>
      <c r="Y45" s="82" t="str">
        <f>$Y$18</f>
        <v>Fernseher (Schrank)</v>
      </c>
      <c r="Z45" s="80"/>
      <c r="AA45" s="80"/>
      <c r="AB45" s="80"/>
      <c r="AC45" s="80"/>
      <c r="AD45" s="80"/>
      <c r="AE45" s="80"/>
      <c r="AF45" s="80"/>
      <c r="AG45" s="80"/>
      <c r="AH45" s="83"/>
      <c r="AI45" s="87"/>
      <c r="AJ45" s="85" t="str">
        <f>$AM$8 &amp; " "</f>
        <v xml:space="preserve">Patrick </v>
      </c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0" t="s">
        <v>2</v>
      </c>
      <c r="AZ45" s="80"/>
      <c r="BA45" s="80"/>
      <c r="BB45" s="76" t="str">
        <f>" " &amp; $AB$8</f>
        <v xml:space="preserve"> Ratze</v>
      </c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7"/>
      <c r="BQ45" s="87"/>
      <c r="BR45" s="78">
        <v>0</v>
      </c>
      <c r="BS45" s="79"/>
      <c r="BT45" s="79"/>
      <c r="BU45" s="79"/>
      <c r="BV45" s="79"/>
      <c r="BW45" s="80" t="s">
        <v>2</v>
      </c>
      <c r="BX45" s="80"/>
      <c r="BY45" s="80"/>
      <c r="BZ45" s="79">
        <v>4</v>
      </c>
      <c r="CA45" s="79"/>
      <c r="CB45" s="79"/>
      <c r="CC45" s="79"/>
      <c r="CD45" s="81"/>
      <c r="CE45" s="65"/>
      <c r="CF45" s="115"/>
      <c r="CG45" s="1">
        <f t="shared" si="8"/>
        <v>1</v>
      </c>
      <c r="CH45" s="1">
        <f t="shared" si="9"/>
        <v>0</v>
      </c>
      <c r="CI45" s="1">
        <f t="shared" si="10"/>
        <v>0</v>
      </c>
      <c r="CJ45" s="1">
        <f t="shared" si="11"/>
        <v>1</v>
      </c>
    </row>
    <row r="46" spans="1:88" ht="11.25" customHeight="1" x14ac:dyDescent="0.3">
      <c r="A46" s="11"/>
      <c r="B46" s="61"/>
      <c r="C46" s="95"/>
      <c r="D46" s="96"/>
      <c r="E46" s="96"/>
      <c r="F46" s="97"/>
      <c r="G46" s="87"/>
      <c r="H46" s="82">
        <f t="shared" si="12"/>
        <v>30</v>
      </c>
      <c r="I46" s="80"/>
      <c r="J46" s="80"/>
      <c r="K46" s="83"/>
      <c r="L46" s="87"/>
      <c r="M46" s="82" t="str">
        <f t="shared" si="7"/>
        <v>5.10.</v>
      </c>
      <c r="N46" s="80"/>
      <c r="O46" s="80"/>
      <c r="P46" s="80"/>
      <c r="Q46" s="83"/>
      <c r="R46" s="87"/>
      <c r="S46" s="84">
        <f t="shared" si="13"/>
        <v>0.9395833333333331</v>
      </c>
      <c r="T46" s="80"/>
      <c r="U46" s="80"/>
      <c r="V46" s="80"/>
      <c r="W46" s="83"/>
      <c r="X46" s="87"/>
      <c r="Y46" s="82" t="str">
        <f>$Y$16</f>
        <v>Fernseher (Kamin)</v>
      </c>
      <c r="Z46" s="80"/>
      <c r="AA46" s="80"/>
      <c r="AB46" s="80"/>
      <c r="AC46" s="80"/>
      <c r="AD46" s="80"/>
      <c r="AE46" s="80"/>
      <c r="AF46" s="80"/>
      <c r="AG46" s="80"/>
      <c r="AH46" s="83"/>
      <c r="AI46" s="87"/>
      <c r="AJ46" s="85" t="str">
        <f>$BI$8 &amp; " "</f>
        <v xml:space="preserve">Schmiddi </v>
      </c>
      <c r="AK46" s="86"/>
      <c r="AL46" s="86"/>
      <c r="AM46" s="86"/>
      <c r="AN46" s="86"/>
      <c r="AO46" s="86"/>
      <c r="AP46" s="86"/>
      <c r="AQ46" s="86"/>
      <c r="AR46" s="86"/>
      <c r="AS46" s="86"/>
      <c r="AT46" s="86"/>
      <c r="AU46" s="86"/>
      <c r="AV46" s="86"/>
      <c r="AW46" s="86"/>
      <c r="AX46" s="86"/>
      <c r="AY46" s="80" t="s">
        <v>2</v>
      </c>
      <c r="AZ46" s="80"/>
      <c r="BA46" s="80"/>
      <c r="BB46" s="76" t="str">
        <f>" " &amp; $AX$8</f>
        <v xml:space="preserve"> Jule</v>
      </c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7"/>
      <c r="BQ46" s="87"/>
      <c r="BR46" s="78">
        <v>2</v>
      </c>
      <c r="BS46" s="79"/>
      <c r="BT46" s="79"/>
      <c r="BU46" s="79"/>
      <c r="BV46" s="79"/>
      <c r="BW46" s="80" t="s">
        <v>2</v>
      </c>
      <c r="BX46" s="80"/>
      <c r="BY46" s="80"/>
      <c r="BZ46" s="79">
        <v>1</v>
      </c>
      <c r="CA46" s="79"/>
      <c r="CB46" s="79"/>
      <c r="CC46" s="79"/>
      <c r="CD46" s="81"/>
      <c r="CE46" s="65"/>
      <c r="CF46" s="115"/>
      <c r="CG46" s="1">
        <f t="shared" si="8"/>
        <v>1</v>
      </c>
      <c r="CH46" s="1">
        <f t="shared" si="9"/>
        <v>1</v>
      </c>
      <c r="CI46" s="1">
        <f t="shared" si="10"/>
        <v>0</v>
      </c>
      <c r="CJ46" s="1">
        <f t="shared" si="11"/>
        <v>0</v>
      </c>
    </row>
    <row r="47" spans="1:88" ht="7.5" customHeight="1" x14ac:dyDescent="0.3">
      <c r="A47" s="11"/>
      <c r="B47" s="47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9"/>
      <c r="CF47" s="115"/>
    </row>
    <row r="48" spans="1:88" ht="11.25" hidden="1" customHeight="1" x14ac:dyDescent="0.3">
      <c r="A48" s="11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8"/>
      <c r="BH48" s="58"/>
      <c r="BI48" s="58"/>
      <c r="BJ48" s="58"/>
      <c r="BK48" s="58"/>
      <c r="BL48" s="58"/>
      <c r="BM48" s="58"/>
      <c r="BN48" s="58"/>
      <c r="BO48" s="58"/>
      <c r="BP48" s="58"/>
      <c r="BQ48" s="58"/>
      <c r="BR48" s="58"/>
      <c r="BS48" s="58"/>
      <c r="BT48" s="58"/>
      <c r="BU48" s="58"/>
      <c r="BV48" s="58"/>
      <c r="BW48" s="58"/>
      <c r="BX48" s="58"/>
      <c r="BY48" s="58"/>
      <c r="BZ48" s="58"/>
      <c r="CA48" s="58"/>
      <c r="CB48" s="58"/>
      <c r="CC48" s="58"/>
      <c r="CD48" s="58"/>
      <c r="CE48" s="58"/>
      <c r="CF48" s="115"/>
    </row>
    <row r="49" spans="1:88" ht="7.5" hidden="1" customHeight="1" x14ac:dyDescent="0.3">
      <c r="A49" s="11"/>
      <c r="B49" s="59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/>
      <c r="BC49" s="58"/>
      <c r="BD49" s="58"/>
      <c r="BE49" s="58"/>
      <c r="BF49" s="58"/>
      <c r="BG49" s="58"/>
      <c r="BH49" s="58"/>
      <c r="BI49" s="58"/>
      <c r="BJ49" s="58"/>
      <c r="BK49" s="58"/>
      <c r="BL49" s="58"/>
      <c r="BM49" s="58"/>
      <c r="BN49" s="58"/>
      <c r="BO49" s="58"/>
      <c r="BP49" s="58"/>
      <c r="BQ49" s="58"/>
      <c r="BR49" s="58"/>
      <c r="BS49" s="58"/>
      <c r="BT49" s="58"/>
      <c r="BU49" s="58"/>
      <c r="BV49" s="58"/>
      <c r="BW49" s="58"/>
      <c r="BX49" s="58"/>
      <c r="BY49" s="58"/>
      <c r="BZ49" s="58"/>
      <c r="CA49" s="58"/>
      <c r="CB49" s="58"/>
      <c r="CC49" s="58"/>
      <c r="CD49" s="58"/>
      <c r="CE49" s="60"/>
      <c r="CF49" s="115"/>
    </row>
    <row r="50" spans="1:88" s="9" customFormat="1" ht="15" hidden="1" customHeight="1" x14ac:dyDescent="0.3">
      <c r="A50" s="11"/>
      <c r="B50" s="61"/>
      <c r="C50" s="62" t="s">
        <v>11</v>
      </c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  <c r="AY50" s="63"/>
      <c r="AZ50" s="63"/>
      <c r="BA50" s="63"/>
      <c r="BB50" s="63"/>
      <c r="BC50" s="63"/>
      <c r="BD50" s="63"/>
      <c r="BE50" s="63"/>
      <c r="BF50" s="63"/>
      <c r="BG50" s="63"/>
      <c r="BH50" s="63"/>
      <c r="BI50" s="63"/>
      <c r="BJ50" s="63"/>
      <c r="BK50" s="63"/>
      <c r="BL50" s="63"/>
      <c r="BM50" s="63"/>
      <c r="BN50" s="63"/>
      <c r="BO50" s="63"/>
      <c r="BP50" s="63"/>
      <c r="BQ50" s="63"/>
      <c r="BR50" s="63"/>
      <c r="BS50" s="63"/>
      <c r="BT50" s="63"/>
      <c r="BU50" s="63"/>
      <c r="BV50" s="63"/>
      <c r="BW50" s="63"/>
      <c r="BX50" s="63"/>
      <c r="BY50" s="63"/>
      <c r="BZ50" s="63"/>
      <c r="CA50" s="63"/>
      <c r="CB50" s="63"/>
      <c r="CC50" s="63"/>
      <c r="CD50" s="64"/>
      <c r="CE50" s="65"/>
      <c r="CF50" s="115"/>
      <c r="CG50" s="2"/>
      <c r="CH50" s="2"/>
      <c r="CI50" s="2"/>
      <c r="CJ50" s="2"/>
    </row>
    <row r="51" spans="1:88" ht="7.5" hidden="1" customHeight="1" x14ac:dyDescent="0.3">
      <c r="A51" s="11"/>
      <c r="B51" s="61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43"/>
      <c r="BS51" s="43"/>
      <c r="BT51" s="43"/>
      <c r="BU51" s="43"/>
      <c r="BV51" s="43"/>
      <c r="BW51" s="43"/>
      <c r="BX51" s="43"/>
      <c r="BY51" s="43"/>
      <c r="BZ51" s="43"/>
      <c r="CA51" s="43"/>
      <c r="CB51" s="43"/>
      <c r="CC51" s="43"/>
      <c r="CD51" s="43"/>
      <c r="CE51" s="65"/>
      <c r="CF51" s="115"/>
    </row>
    <row r="52" spans="1:88" s="5" customFormat="1" ht="11.25" hidden="1" customHeight="1" x14ac:dyDescent="0.3">
      <c r="A52" s="11"/>
      <c r="B52" s="61"/>
      <c r="C52" s="57" t="s">
        <v>12</v>
      </c>
      <c r="D52" s="57"/>
      <c r="E52" s="57"/>
      <c r="F52" s="57"/>
      <c r="G52" s="57"/>
      <c r="H52" s="66" t="str">
        <f>" Spieler"</f>
        <v xml:space="preserve"> Spieler</v>
      </c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8"/>
      <c r="T52" s="57" t="s">
        <v>13</v>
      </c>
      <c r="U52" s="57"/>
      <c r="V52" s="57"/>
      <c r="W52" s="57"/>
      <c r="X52" s="57"/>
      <c r="Y52" s="69"/>
      <c r="Z52" s="70" t="s">
        <v>14</v>
      </c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 t="s">
        <v>15</v>
      </c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2" t="s">
        <v>16</v>
      </c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 t="s">
        <v>17</v>
      </c>
      <c r="BH52" s="57"/>
      <c r="BI52" s="57"/>
      <c r="BJ52" s="57"/>
      <c r="BK52" s="57"/>
      <c r="BL52" s="57"/>
      <c r="BM52" s="57"/>
      <c r="BN52" s="57"/>
      <c r="BO52" s="57"/>
      <c r="BP52" s="57"/>
      <c r="BQ52" s="57"/>
      <c r="BR52" s="69"/>
      <c r="BS52" s="56" t="s">
        <v>18</v>
      </c>
      <c r="BT52" s="57"/>
      <c r="BU52" s="57"/>
      <c r="BV52" s="57"/>
      <c r="BW52" s="57"/>
      <c r="BX52" s="69" t="s">
        <v>19</v>
      </c>
      <c r="BY52" s="74"/>
      <c r="BZ52" s="74"/>
      <c r="CA52" s="74"/>
      <c r="CB52" s="75" t="s">
        <v>22</v>
      </c>
      <c r="CC52" s="74"/>
      <c r="CD52" s="72"/>
      <c r="CE52" s="65"/>
      <c r="CF52" s="115"/>
    </row>
    <row r="53" spans="1:88" ht="11.25" hidden="1" customHeight="1" x14ac:dyDescent="0.3">
      <c r="A53" s="11"/>
      <c r="B53" s="61"/>
      <c r="C53" s="41">
        <f t="shared" ref="C53:C58" si="14">RANK($BX53,$BX$53:$BX$58,0)</f>
        <v>6</v>
      </c>
      <c r="D53" s="41"/>
      <c r="E53" s="41"/>
      <c r="F53" s="41"/>
      <c r="G53" s="41"/>
      <c r="H53" s="73" t="str">
        <f>" " &amp; $Q$8</f>
        <v xml:space="preserve"> Basti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41">
        <f>CG16+CG19+CG22+CG25+CG28+CG32+CG35+CG38+CG41+CG44</f>
        <v>10</v>
      </c>
      <c r="U53" s="41"/>
      <c r="V53" s="41"/>
      <c r="W53" s="41"/>
      <c r="X53" s="41"/>
      <c r="Y53" s="42"/>
      <c r="Z53" s="53">
        <f>CH16+CH19+CJ22+CH25+CJ28+CJ32+CJ35+CH38+CJ41+CH44</f>
        <v>1</v>
      </c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>
        <f>CI16+CI19+CI22+CI25+CI28+CI32+CI35+CI38+CI41+CI44</f>
        <v>2</v>
      </c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5">
        <f>CJ16+CJ19+CH22+CJ25+CH28+CH32+CH35+CJ38+CH41+CJ44</f>
        <v>7</v>
      </c>
      <c r="AW53" s="43"/>
      <c r="AX53" s="43"/>
      <c r="AY53" s="43"/>
      <c r="AZ53" s="43"/>
      <c r="BA53" s="43"/>
      <c r="BB53" s="43"/>
      <c r="BC53" s="43"/>
      <c r="BD53" s="43"/>
      <c r="BE53" s="43"/>
      <c r="BF53" s="44"/>
      <c r="BG53" s="42">
        <f>BR16+BR19+BZ22+BR25+BZ28+BZ32+BZ35+BR38+BZ41+BR44</f>
        <v>2</v>
      </c>
      <c r="BH53" s="43"/>
      <c r="BI53" s="43"/>
      <c r="BJ53" s="43"/>
      <c r="BK53" s="43"/>
      <c r="BL53" s="44" t="s">
        <v>2</v>
      </c>
      <c r="BM53" s="42"/>
      <c r="BN53" s="43">
        <f>BZ16+BZ19+BR22+BZ25+BR28+BR32+BR35+BZ38+BR41+BZ44</f>
        <v>16</v>
      </c>
      <c r="BO53" s="43"/>
      <c r="BP53" s="43"/>
      <c r="BQ53" s="43"/>
      <c r="BR53" s="45"/>
      <c r="BS53" s="46">
        <f t="shared" ref="BS53:BS58" si="15">BG53-BN53</f>
        <v>-14</v>
      </c>
      <c r="BT53" s="41"/>
      <c r="BU53" s="41"/>
      <c r="BV53" s="41"/>
      <c r="BW53" s="41"/>
      <c r="BX53" s="42">
        <f t="shared" ref="BX53:BX58" si="16">(Z53*3)+AK53</f>
        <v>5</v>
      </c>
      <c r="BY53" s="43"/>
      <c r="BZ53" s="43"/>
      <c r="CA53" s="43"/>
      <c r="CB53" s="55">
        <f t="shared" ref="CB53:CB58" si="17">BX53+ROW()/1000</f>
        <v>5.0529999999999999</v>
      </c>
      <c r="CC53" s="43"/>
      <c r="CD53" s="44"/>
      <c r="CE53" s="65"/>
      <c r="CF53" s="115"/>
      <c r="CG53" s="4"/>
      <c r="CH53" s="4"/>
      <c r="CI53" s="4"/>
      <c r="CJ53" s="4"/>
    </row>
    <row r="54" spans="1:88" ht="11.25" hidden="1" customHeight="1" x14ac:dyDescent="0.3">
      <c r="A54" s="11"/>
      <c r="B54" s="61"/>
      <c r="C54" s="41">
        <f t="shared" si="14"/>
        <v>1</v>
      </c>
      <c r="D54" s="41"/>
      <c r="E54" s="41"/>
      <c r="F54" s="41"/>
      <c r="G54" s="41"/>
      <c r="H54" s="73" t="str">
        <f>" " &amp; $AB$8</f>
        <v xml:space="preserve"> Ratze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41">
        <f>CG16+CG20+CG23+CG26+CG29+CG32+CG36+CG39+CG42+CG45</f>
        <v>10</v>
      </c>
      <c r="U54" s="41"/>
      <c r="V54" s="41"/>
      <c r="W54" s="41"/>
      <c r="X54" s="41"/>
      <c r="Y54" s="42"/>
      <c r="Z54" s="42">
        <f>CJ16+CH20+CH23+CJ26+CH29+CH32+CJ36+CJ39+CH42+CJ45</f>
        <v>6</v>
      </c>
      <c r="AA54" s="43"/>
      <c r="AB54" s="43"/>
      <c r="AC54" s="43"/>
      <c r="AD54" s="43"/>
      <c r="AE54" s="43"/>
      <c r="AF54" s="43"/>
      <c r="AG54" s="43"/>
      <c r="AH54" s="43"/>
      <c r="AI54" s="43"/>
      <c r="AJ54" s="45"/>
      <c r="AK54" s="55">
        <f>CI16+CI20+CI23+CI26+CI29+CI32+CI36+CI39+CI42+CI45</f>
        <v>0</v>
      </c>
      <c r="AL54" s="43"/>
      <c r="AM54" s="43"/>
      <c r="AN54" s="43"/>
      <c r="AO54" s="43"/>
      <c r="AP54" s="43"/>
      <c r="AQ54" s="43"/>
      <c r="AR54" s="43"/>
      <c r="AS54" s="43"/>
      <c r="AT54" s="43"/>
      <c r="AU54" s="45"/>
      <c r="AV54" s="55">
        <f>CH16+CJ20+CJ23+CH26+CJ29+CJ32+CH36+CH39+CJ42+CH45</f>
        <v>4</v>
      </c>
      <c r="AW54" s="43"/>
      <c r="AX54" s="43"/>
      <c r="AY54" s="43"/>
      <c r="AZ54" s="43"/>
      <c r="BA54" s="43"/>
      <c r="BB54" s="43"/>
      <c r="BC54" s="43"/>
      <c r="BD54" s="43"/>
      <c r="BE54" s="43"/>
      <c r="BF54" s="44"/>
      <c r="BG54" s="42">
        <f>BZ16+BR20+BR23+BZ26+BR29+BR32+BZ36+BZ39+BR42+BZ45</f>
        <v>16</v>
      </c>
      <c r="BH54" s="43"/>
      <c r="BI54" s="43"/>
      <c r="BJ54" s="43"/>
      <c r="BK54" s="43"/>
      <c r="BL54" s="44" t="s">
        <v>2</v>
      </c>
      <c r="BM54" s="42"/>
      <c r="BN54" s="43">
        <f>BR16+BZ20+BZ23+BR26+BZ29+BZ32+BR36+BR39+BZ42+BR45</f>
        <v>9</v>
      </c>
      <c r="BO54" s="43"/>
      <c r="BP54" s="43"/>
      <c r="BQ54" s="43"/>
      <c r="BR54" s="45"/>
      <c r="BS54" s="46">
        <f t="shared" si="15"/>
        <v>7</v>
      </c>
      <c r="BT54" s="41"/>
      <c r="BU54" s="41"/>
      <c r="BV54" s="41"/>
      <c r="BW54" s="41"/>
      <c r="BX54" s="42">
        <f t="shared" si="16"/>
        <v>18</v>
      </c>
      <c r="BY54" s="43"/>
      <c r="BZ54" s="43"/>
      <c r="CA54" s="43"/>
      <c r="CB54" s="55">
        <f t="shared" si="17"/>
        <v>18.053999999999998</v>
      </c>
      <c r="CC54" s="43"/>
      <c r="CD54" s="44"/>
      <c r="CE54" s="65"/>
      <c r="CF54" s="115"/>
      <c r="CG54" s="4"/>
      <c r="CH54" s="4"/>
      <c r="CI54" s="4"/>
      <c r="CJ54" s="4"/>
    </row>
    <row r="55" spans="1:88" ht="11.25" hidden="1" customHeight="1" x14ac:dyDescent="0.3">
      <c r="A55" s="11"/>
      <c r="B55" s="61"/>
      <c r="C55" s="41">
        <f t="shared" si="14"/>
        <v>5</v>
      </c>
      <c r="D55" s="41"/>
      <c r="E55" s="41"/>
      <c r="F55" s="41"/>
      <c r="G55" s="41"/>
      <c r="H55" s="73" t="str">
        <f>" " &amp; $AM$8</f>
        <v xml:space="preserve"> Patrick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41">
        <f>CG17+CG19+CG24+CG27+CG29+CG33+CG35+CG40+CG43+CG45</f>
        <v>10</v>
      </c>
      <c r="U55" s="41"/>
      <c r="V55" s="41"/>
      <c r="W55" s="41"/>
      <c r="X55" s="41"/>
      <c r="Y55" s="42"/>
      <c r="Z55" s="42">
        <f>CH17+CJ19+CJ24+CH27+CJ29+CJ33+CH35+CH40+CJ43+CH45</f>
        <v>3</v>
      </c>
      <c r="AA55" s="43"/>
      <c r="AB55" s="43"/>
      <c r="AC55" s="43"/>
      <c r="AD55" s="43"/>
      <c r="AE55" s="43"/>
      <c r="AF55" s="43"/>
      <c r="AG55" s="43"/>
      <c r="AH55" s="43"/>
      <c r="AI55" s="43"/>
      <c r="AJ55" s="45"/>
      <c r="AK55" s="55">
        <f>CI17+CI19+CI24+CI27+CI29+CI33+CI35+CI40+CI43+CI45</f>
        <v>3</v>
      </c>
      <c r="AL55" s="43"/>
      <c r="AM55" s="43"/>
      <c r="AN55" s="43"/>
      <c r="AO55" s="43"/>
      <c r="AP55" s="43"/>
      <c r="AQ55" s="43"/>
      <c r="AR55" s="43"/>
      <c r="AS55" s="43"/>
      <c r="AT55" s="43"/>
      <c r="AU55" s="45"/>
      <c r="AV55" s="55">
        <f>CJ17+CH19+CH24+CJ27+CH29+CH33+CJ35+CJ40+CH43+CJ45</f>
        <v>4</v>
      </c>
      <c r="AW55" s="43"/>
      <c r="AX55" s="43"/>
      <c r="AY55" s="43"/>
      <c r="AZ55" s="43"/>
      <c r="BA55" s="43"/>
      <c r="BB55" s="43"/>
      <c r="BC55" s="43"/>
      <c r="BD55" s="43"/>
      <c r="BE55" s="43"/>
      <c r="BF55" s="44"/>
      <c r="BG55" s="42">
        <f>BR17+BZ19+BZ24+BR27+BZ29+BZ33+BR35+BR40+BZ43+BR45</f>
        <v>13</v>
      </c>
      <c r="BH55" s="43"/>
      <c r="BI55" s="43"/>
      <c r="BJ55" s="43"/>
      <c r="BK55" s="43"/>
      <c r="BL55" s="44" t="s">
        <v>2</v>
      </c>
      <c r="BM55" s="42"/>
      <c r="BN55" s="43">
        <f>BZ17+BR19+BR24+BZ27+BR29+BR33+BZ35+BZ40+BR43+BZ45</f>
        <v>15</v>
      </c>
      <c r="BO55" s="43"/>
      <c r="BP55" s="43"/>
      <c r="BQ55" s="43"/>
      <c r="BR55" s="45"/>
      <c r="BS55" s="46">
        <f t="shared" si="15"/>
        <v>-2</v>
      </c>
      <c r="BT55" s="41"/>
      <c r="BU55" s="41"/>
      <c r="BV55" s="41"/>
      <c r="BW55" s="41"/>
      <c r="BX55" s="42">
        <f t="shared" si="16"/>
        <v>12</v>
      </c>
      <c r="BY55" s="43"/>
      <c r="BZ55" s="43"/>
      <c r="CA55" s="43"/>
      <c r="CB55" s="55">
        <f t="shared" si="17"/>
        <v>12.055</v>
      </c>
      <c r="CC55" s="43"/>
      <c r="CD55" s="44"/>
      <c r="CE55" s="65"/>
      <c r="CF55" s="115"/>
      <c r="CG55" s="4"/>
      <c r="CH55" s="4"/>
      <c r="CI55" s="4"/>
      <c r="CJ55" s="4"/>
    </row>
    <row r="56" spans="1:88" ht="11.25" hidden="1" customHeight="1" x14ac:dyDescent="0.3">
      <c r="A56" s="11"/>
      <c r="B56" s="61"/>
      <c r="C56" s="41">
        <f t="shared" si="14"/>
        <v>3</v>
      </c>
      <c r="D56" s="41"/>
      <c r="E56" s="41"/>
      <c r="F56" s="41"/>
      <c r="G56" s="41"/>
      <c r="H56" s="73" t="str">
        <f>" " &amp; $AX$8</f>
        <v xml:space="preserve"> Jule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41">
        <f>CG17+CG21+CG23+CG25+CG30+CG33+CG37+CG39+CG41+CG46</f>
        <v>10</v>
      </c>
      <c r="U56" s="41"/>
      <c r="V56" s="41"/>
      <c r="W56" s="41"/>
      <c r="X56" s="41"/>
      <c r="Y56" s="42"/>
      <c r="Z56" s="42">
        <f>CJ17+CH21+CJ23+CJ25+CH30+CH33+CJ37+CH39+CH41+CJ46</f>
        <v>5</v>
      </c>
      <c r="AA56" s="43"/>
      <c r="AB56" s="43"/>
      <c r="AC56" s="43"/>
      <c r="AD56" s="43"/>
      <c r="AE56" s="43"/>
      <c r="AF56" s="43"/>
      <c r="AG56" s="43"/>
      <c r="AH56" s="43"/>
      <c r="AI56" s="43"/>
      <c r="AJ56" s="45"/>
      <c r="AK56" s="55">
        <f>CI17+CI21+CI23+CI25+CI30+CI33+CI37+CI39+CI41+CI46</f>
        <v>1</v>
      </c>
      <c r="AL56" s="43"/>
      <c r="AM56" s="43"/>
      <c r="AN56" s="43"/>
      <c r="AO56" s="43"/>
      <c r="AP56" s="43"/>
      <c r="AQ56" s="43"/>
      <c r="AR56" s="43"/>
      <c r="AS56" s="43"/>
      <c r="AT56" s="43"/>
      <c r="AU56" s="45"/>
      <c r="AV56" s="55">
        <f>CH17+CJ21+CH23+CH25+CJ30+CJ33+CH37+CJ39+CJ41+CH46</f>
        <v>4</v>
      </c>
      <c r="AW56" s="43"/>
      <c r="AX56" s="43"/>
      <c r="AY56" s="43"/>
      <c r="AZ56" s="43"/>
      <c r="BA56" s="43"/>
      <c r="BB56" s="43"/>
      <c r="BC56" s="43"/>
      <c r="BD56" s="43"/>
      <c r="BE56" s="43"/>
      <c r="BF56" s="44"/>
      <c r="BG56" s="42">
        <f>BZ17+BR21+BZ23+BZ25+BR30+BR33+BZ37+BR39+BR41+BZ46</f>
        <v>11</v>
      </c>
      <c r="BH56" s="43"/>
      <c r="BI56" s="43"/>
      <c r="BJ56" s="43"/>
      <c r="BK56" s="43"/>
      <c r="BL56" s="44" t="s">
        <v>2</v>
      </c>
      <c r="BM56" s="42"/>
      <c r="BN56" s="43">
        <f>BR17+BZ21+BR23+BR25+BZ30+BZ33+BR37+BZ39+BZ41+BR46</f>
        <v>7</v>
      </c>
      <c r="BO56" s="43"/>
      <c r="BP56" s="43"/>
      <c r="BQ56" s="43"/>
      <c r="BR56" s="45"/>
      <c r="BS56" s="46">
        <f t="shared" si="15"/>
        <v>4</v>
      </c>
      <c r="BT56" s="41"/>
      <c r="BU56" s="41"/>
      <c r="BV56" s="41"/>
      <c r="BW56" s="41"/>
      <c r="BX56" s="42">
        <f t="shared" si="16"/>
        <v>16</v>
      </c>
      <c r="BY56" s="43"/>
      <c r="BZ56" s="43"/>
      <c r="CA56" s="43"/>
      <c r="CB56" s="55">
        <f t="shared" si="17"/>
        <v>16.056000000000001</v>
      </c>
      <c r="CC56" s="43"/>
      <c r="CD56" s="44"/>
      <c r="CE56" s="65"/>
      <c r="CF56" s="115"/>
      <c r="CG56" s="4"/>
      <c r="CH56" s="4"/>
      <c r="CI56" s="4"/>
      <c r="CJ56" s="4"/>
    </row>
    <row r="57" spans="1:88" ht="11.25" hidden="1" customHeight="1" x14ac:dyDescent="0.3">
      <c r="A57" s="11"/>
      <c r="B57" s="61"/>
      <c r="C57" s="41">
        <f t="shared" si="14"/>
        <v>1</v>
      </c>
      <c r="D57" s="41"/>
      <c r="E57" s="41"/>
      <c r="F57" s="41"/>
      <c r="G57" s="41"/>
      <c r="H57" s="73" t="str">
        <f>" " &amp; $BI$8</f>
        <v xml:space="preserve"> Schmiddi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41">
        <f>CG18+CG20+CG22+CG27+CG30+CG34+CG36+CG38+CG43+CG46</f>
        <v>10</v>
      </c>
      <c r="U57" s="41"/>
      <c r="V57" s="41"/>
      <c r="W57" s="41"/>
      <c r="X57" s="41"/>
      <c r="Y57" s="42"/>
      <c r="Z57" s="42">
        <f>CH18+CJ20+CH22+CJ27+CJ30+CJ34+CH36+CJ38+CH43+CH46</f>
        <v>5</v>
      </c>
      <c r="AA57" s="43"/>
      <c r="AB57" s="43"/>
      <c r="AC57" s="43"/>
      <c r="AD57" s="43"/>
      <c r="AE57" s="43"/>
      <c r="AF57" s="43"/>
      <c r="AG57" s="43"/>
      <c r="AH57" s="43"/>
      <c r="AI57" s="43"/>
      <c r="AJ57" s="45"/>
      <c r="AK57" s="55">
        <f>CI18+CI20+CI22+CI27+CI30+CI34+CI36+CI38+CI43+CI46</f>
        <v>3</v>
      </c>
      <c r="AL57" s="43"/>
      <c r="AM57" s="43"/>
      <c r="AN57" s="43"/>
      <c r="AO57" s="43"/>
      <c r="AP57" s="43"/>
      <c r="AQ57" s="43"/>
      <c r="AR57" s="43"/>
      <c r="AS57" s="43"/>
      <c r="AT57" s="43"/>
      <c r="AU57" s="45"/>
      <c r="AV57" s="55">
        <f>CJ18+CH20+CJ22+CH27+CH30+CH34+CJ36+CH38+CJ43+CJ46</f>
        <v>2</v>
      </c>
      <c r="AW57" s="43"/>
      <c r="AX57" s="43"/>
      <c r="AY57" s="43"/>
      <c r="AZ57" s="43"/>
      <c r="BA57" s="43"/>
      <c r="BB57" s="43"/>
      <c r="BC57" s="43"/>
      <c r="BD57" s="43"/>
      <c r="BE57" s="43"/>
      <c r="BF57" s="44"/>
      <c r="BG57" s="42">
        <f>BR18+BZ20+BR22+BZ27+BZ30+BZ34+BR36+BZ38+BR43+BR46</f>
        <v>16</v>
      </c>
      <c r="BH57" s="43"/>
      <c r="BI57" s="43"/>
      <c r="BJ57" s="43"/>
      <c r="BK57" s="43"/>
      <c r="BL57" s="44" t="s">
        <v>2</v>
      </c>
      <c r="BM57" s="42"/>
      <c r="BN57" s="43">
        <f>BZ18+BR20+BZ22+BR27+BR30+BR34+BZ36+BR38+BZ43+BZ46</f>
        <v>11</v>
      </c>
      <c r="BO57" s="43"/>
      <c r="BP57" s="43"/>
      <c r="BQ57" s="43"/>
      <c r="BR57" s="45"/>
      <c r="BS57" s="46">
        <f t="shared" si="15"/>
        <v>5</v>
      </c>
      <c r="BT57" s="41"/>
      <c r="BU57" s="41"/>
      <c r="BV57" s="41"/>
      <c r="BW57" s="41"/>
      <c r="BX57" s="42">
        <f t="shared" si="16"/>
        <v>18</v>
      </c>
      <c r="BY57" s="43"/>
      <c r="BZ57" s="43"/>
      <c r="CA57" s="43"/>
      <c r="CB57" s="55">
        <f t="shared" si="17"/>
        <v>18.056999999999999</v>
      </c>
      <c r="CC57" s="43"/>
      <c r="CD57" s="44"/>
      <c r="CE57" s="65"/>
      <c r="CF57" s="115"/>
      <c r="CG57" s="4"/>
      <c r="CH57" s="4"/>
      <c r="CI57" s="4"/>
      <c r="CJ57" s="4"/>
    </row>
    <row r="58" spans="1:88" ht="11.25" hidden="1" customHeight="1" x14ac:dyDescent="0.3">
      <c r="A58" s="11"/>
      <c r="B58" s="61"/>
      <c r="C58" s="41">
        <f t="shared" si="14"/>
        <v>3</v>
      </c>
      <c r="D58" s="41"/>
      <c r="E58" s="41"/>
      <c r="F58" s="41"/>
      <c r="G58" s="41"/>
      <c r="H58" s="73" t="str">
        <f>" " &amp; BT8</f>
        <v xml:space="preserve"> Markus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41">
        <f>CG18+CG21+CG24+CG26+CG28+CG34+CG37+CG40+CG42+CG44</f>
        <v>10</v>
      </c>
      <c r="U58" s="41"/>
      <c r="V58" s="41"/>
      <c r="W58" s="41"/>
      <c r="X58" s="41"/>
      <c r="Y58" s="42"/>
      <c r="Z58" s="42">
        <f>CJ18+CJ21+CH24+CH26+CH28+CH34+CH37+CJ40+CJ42+CJ44</f>
        <v>5</v>
      </c>
      <c r="AA58" s="43"/>
      <c r="AB58" s="43"/>
      <c r="AC58" s="43"/>
      <c r="AD58" s="43"/>
      <c r="AE58" s="43"/>
      <c r="AF58" s="43"/>
      <c r="AG58" s="43"/>
      <c r="AH58" s="43"/>
      <c r="AI58" s="43"/>
      <c r="AJ58" s="45"/>
      <c r="AK58" s="55">
        <f>CI18+CI21+CI24+CI26+CI28+CI34+CI37+CI40+CI42+CI44</f>
        <v>1</v>
      </c>
      <c r="AL58" s="43"/>
      <c r="AM58" s="43"/>
      <c r="AN58" s="43"/>
      <c r="AO58" s="43"/>
      <c r="AP58" s="43"/>
      <c r="AQ58" s="43"/>
      <c r="AR58" s="43"/>
      <c r="AS58" s="43"/>
      <c r="AT58" s="43"/>
      <c r="AU58" s="45"/>
      <c r="AV58" s="55">
        <f>CH18+CH21+CJ24+CJ26+CJ28+CJ34+CJ37+CH40+CH42+CH44</f>
        <v>4</v>
      </c>
      <c r="AW58" s="43"/>
      <c r="AX58" s="43"/>
      <c r="AY58" s="43"/>
      <c r="AZ58" s="43"/>
      <c r="BA58" s="43"/>
      <c r="BB58" s="43"/>
      <c r="BC58" s="43"/>
      <c r="BD58" s="43"/>
      <c r="BE58" s="43"/>
      <c r="BF58" s="44"/>
      <c r="BG58" s="42">
        <f>BZ18+BZ21+BR24+BR26+BR28+BR34+BR37+BZ40+BZ42+BZ44</f>
        <v>15</v>
      </c>
      <c r="BH58" s="43"/>
      <c r="BI58" s="43"/>
      <c r="BJ58" s="43"/>
      <c r="BK58" s="43"/>
      <c r="BL58" s="44" t="s">
        <v>2</v>
      </c>
      <c r="BM58" s="42"/>
      <c r="BN58" s="43">
        <f>BR18+BR21+BZ24+BZ26+BZ28+BZ34+BZ37+BR40+BR42+BR44</f>
        <v>15</v>
      </c>
      <c r="BO58" s="43"/>
      <c r="BP58" s="43"/>
      <c r="BQ58" s="43"/>
      <c r="BR58" s="45"/>
      <c r="BS58" s="46">
        <f t="shared" si="15"/>
        <v>0</v>
      </c>
      <c r="BT58" s="41"/>
      <c r="BU58" s="41"/>
      <c r="BV58" s="41"/>
      <c r="BW58" s="41"/>
      <c r="BX58" s="42">
        <f t="shared" si="16"/>
        <v>16</v>
      </c>
      <c r="BY58" s="43"/>
      <c r="BZ58" s="43"/>
      <c r="CA58" s="43"/>
      <c r="CB58" s="55">
        <f t="shared" si="17"/>
        <v>16.058</v>
      </c>
      <c r="CC58" s="43"/>
      <c r="CD58" s="44"/>
      <c r="CE58" s="65"/>
      <c r="CF58" s="115"/>
      <c r="CG58" s="4"/>
      <c r="CH58" s="4"/>
      <c r="CI58" s="4"/>
      <c r="CJ58" s="4"/>
    </row>
    <row r="59" spans="1:88" ht="7.5" hidden="1" customHeight="1" x14ac:dyDescent="0.3">
      <c r="A59" s="11"/>
      <c r="B59" s="47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48"/>
      <c r="BN59" s="48"/>
      <c r="BO59" s="48"/>
      <c r="BP59" s="48"/>
      <c r="BQ59" s="48"/>
      <c r="BR59" s="48"/>
      <c r="BS59" s="48"/>
      <c r="BT59" s="48"/>
      <c r="BU59" s="48"/>
      <c r="BV59" s="48"/>
      <c r="BW59" s="48"/>
      <c r="BX59" s="48"/>
      <c r="BY59" s="48"/>
      <c r="BZ59" s="48"/>
      <c r="CA59" s="48"/>
      <c r="CB59" s="48"/>
      <c r="CC59" s="48"/>
      <c r="CD59" s="48"/>
      <c r="CE59" s="49"/>
      <c r="CF59" s="115"/>
      <c r="CG59" s="4"/>
      <c r="CH59" s="4"/>
      <c r="CI59" s="4"/>
      <c r="CJ59" s="4"/>
    </row>
    <row r="60" spans="1:88" ht="11.25" customHeight="1" x14ac:dyDescent="0.3">
      <c r="A60" s="11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8"/>
      <c r="BO60" s="58"/>
      <c r="BP60" s="58"/>
      <c r="BQ60" s="58"/>
      <c r="BR60" s="58"/>
      <c r="BS60" s="58"/>
      <c r="BT60" s="58"/>
      <c r="BU60" s="58"/>
      <c r="BV60" s="58"/>
      <c r="BW60" s="58"/>
      <c r="BX60" s="58"/>
      <c r="BY60" s="58"/>
      <c r="BZ60" s="58"/>
      <c r="CA60" s="58"/>
      <c r="CB60" s="58"/>
      <c r="CC60" s="58"/>
      <c r="CD60" s="58"/>
      <c r="CE60" s="58"/>
      <c r="CF60" s="115"/>
    </row>
    <row r="61" spans="1:88" ht="7.5" customHeight="1" x14ac:dyDescent="0.3">
      <c r="A61" s="11"/>
      <c r="B61" s="59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8"/>
      <c r="BK61" s="58"/>
      <c r="BL61" s="58"/>
      <c r="BM61" s="58"/>
      <c r="BN61" s="58"/>
      <c r="BO61" s="58"/>
      <c r="BP61" s="58"/>
      <c r="BQ61" s="58"/>
      <c r="BR61" s="58"/>
      <c r="BS61" s="58"/>
      <c r="BT61" s="58"/>
      <c r="BU61" s="58"/>
      <c r="BV61" s="58"/>
      <c r="BW61" s="58"/>
      <c r="BX61" s="58"/>
      <c r="BY61" s="58"/>
      <c r="BZ61" s="58"/>
      <c r="CA61" s="58"/>
      <c r="CB61" s="58"/>
      <c r="CC61" s="58"/>
      <c r="CD61" s="58"/>
      <c r="CE61" s="60"/>
      <c r="CF61" s="115"/>
    </row>
    <row r="62" spans="1:88" s="9" customFormat="1" ht="15" customHeight="1" x14ac:dyDescent="0.3">
      <c r="A62" s="11"/>
      <c r="B62" s="61"/>
      <c r="C62" s="62" t="s">
        <v>11</v>
      </c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63"/>
      <c r="AY62" s="63"/>
      <c r="AZ62" s="63"/>
      <c r="BA62" s="63"/>
      <c r="BB62" s="63"/>
      <c r="BC62" s="63"/>
      <c r="BD62" s="63"/>
      <c r="BE62" s="63"/>
      <c r="BF62" s="63"/>
      <c r="BG62" s="63"/>
      <c r="BH62" s="63"/>
      <c r="BI62" s="63"/>
      <c r="BJ62" s="63"/>
      <c r="BK62" s="63"/>
      <c r="BL62" s="63"/>
      <c r="BM62" s="63"/>
      <c r="BN62" s="63"/>
      <c r="BO62" s="63"/>
      <c r="BP62" s="63"/>
      <c r="BQ62" s="63"/>
      <c r="BR62" s="63"/>
      <c r="BS62" s="63"/>
      <c r="BT62" s="63"/>
      <c r="BU62" s="63"/>
      <c r="BV62" s="63"/>
      <c r="BW62" s="63"/>
      <c r="BX62" s="63"/>
      <c r="BY62" s="63"/>
      <c r="BZ62" s="63"/>
      <c r="CA62" s="63"/>
      <c r="CB62" s="63"/>
      <c r="CC62" s="63"/>
      <c r="CD62" s="64"/>
      <c r="CE62" s="65"/>
      <c r="CF62" s="115"/>
      <c r="CG62" s="2"/>
      <c r="CH62" s="2"/>
      <c r="CI62" s="2"/>
      <c r="CJ62" s="2"/>
    </row>
    <row r="63" spans="1:88" ht="7.5" customHeight="1" x14ac:dyDescent="0.3">
      <c r="A63" s="11"/>
      <c r="B63" s="61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  <c r="BS63" s="43"/>
      <c r="BT63" s="43"/>
      <c r="BU63" s="43"/>
      <c r="BV63" s="43"/>
      <c r="BW63" s="43"/>
      <c r="BX63" s="43"/>
      <c r="BY63" s="43"/>
      <c r="BZ63" s="43"/>
      <c r="CA63" s="43"/>
      <c r="CB63" s="43"/>
      <c r="CC63" s="43"/>
      <c r="CD63" s="43"/>
      <c r="CE63" s="65"/>
      <c r="CF63" s="115"/>
    </row>
    <row r="64" spans="1:88" s="5" customFormat="1" ht="11.25" customHeight="1" x14ac:dyDescent="0.3">
      <c r="A64" s="11"/>
      <c r="B64" s="61"/>
      <c r="C64" s="57" t="s">
        <v>12</v>
      </c>
      <c r="D64" s="57"/>
      <c r="E64" s="57"/>
      <c r="F64" s="57"/>
      <c r="G64" s="57"/>
      <c r="H64" s="66" t="str">
        <f>" Spieler"</f>
        <v xml:space="preserve"> Spieler</v>
      </c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8"/>
      <c r="T64" s="57" t="s">
        <v>13</v>
      </c>
      <c r="U64" s="57"/>
      <c r="V64" s="57"/>
      <c r="W64" s="57"/>
      <c r="X64" s="57"/>
      <c r="Y64" s="69"/>
      <c r="Z64" s="70" t="s">
        <v>14</v>
      </c>
      <c r="AA64" s="71"/>
      <c r="AB64" s="71"/>
      <c r="AC64" s="71"/>
      <c r="AD64" s="71"/>
      <c r="AE64" s="71"/>
      <c r="AF64" s="71"/>
      <c r="AG64" s="71"/>
      <c r="AH64" s="71"/>
      <c r="AI64" s="71"/>
      <c r="AJ64" s="71"/>
      <c r="AK64" s="71" t="s">
        <v>15</v>
      </c>
      <c r="AL64" s="71"/>
      <c r="AM64" s="71"/>
      <c r="AN64" s="71"/>
      <c r="AO64" s="71"/>
      <c r="AP64" s="71"/>
      <c r="AQ64" s="71"/>
      <c r="AR64" s="71"/>
      <c r="AS64" s="71"/>
      <c r="AT64" s="71"/>
      <c r="AU64" s="71"/>
      <c r="AV64" s="72" t="s">
        <v>16</v>
      </c>
      <c r="AW64" s="57"/>
      <c r="AX64" s="57"/>
      <c r="AY64" s="57"/>
      <c r="AZ64" s="57"/>
      <c r="BA64" s="57"/>
      <c r="BB64" s="57"/>
      <c r="BC64" s="57"/>
      <c r="BD64" s="57"/>
      <c r="BE64" s="57"/>
      <c r="BF64" s="57"/>
      <c r="BG64" s="57" t="s">
        <v>17</v>
      </c>
      <c r="BH64" s="57"/>
      <c r="BI64" s="57"/>
      <c r="BJ64" s="57"/>
      <c r="BK64" s="57"/>
      <c r="BL64" s="57"/>
      <c r="BM64" s="57"/>
      <c r="BN64" s="57"/>
      <c r="BO64" s="57"/>
      <c r="BP64" s="57"/>
      <c r="BQ64" s="57"/>
      <c r="BR64" s="69"/>
      <c r="BS64" s="56" t="s">
        <v>18</v>
      </c>
      <c r="BT64" s="57"/>
      <c r="BU64" s="57"/>
      <c r="BV64" s="57"/>
      <c r="BW64" s="57"/>
      <c r="BX64" s="57" t="s">
        <v>19</v>
      </c>
      <c r="BY64" s="57"/>
      <c r="BZ64" s="57"/>
      <c r="CA64" s="57"/>
      <c r="CB64" s="57"/>
      <c r="CC64" s="57"/>
      <c r="CD64" s="57"/>
      <c r="CE64" s="65"/>
      <c r="CF64" s="115"/>
    </row>
    <row r="65" spans="1:88" ht="11.25" customHeight="1" x14ac:dyDescent="0.3">
      <c r="A65" s="11"/>
      <c r="B65" s="61"/>
      <c r="C65" s="41">
        <f t="shared" ref="C65:C70" si="18">INDEX($C$53:$C$58,MATCH(LARGE($CB$53:$CB$58,ROW(A1)),$CB$53:$CB$58,0),1)</f>
        <v>1</v>
      </c>
      <c r="D65" s="41"/>
      <c r="E65" s="41"/>
      <c r="F65" s="41"/>
      <c r="G65" s="41"/>
      <c r="H65" s="50" t="str">
        <f t="shared" ref="H65:H70" si="19">" " &amp; INDEX($H$53:$H$58,MATCH(LARGE($CB$53:$CB$58,ROW(A1)),$CB$53:$CB$58,0),1)</f>
        <v xml:space="preserve">  Schmiddi</v>
      </c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2"/>
      <c r="T65" s="41">
        <f t="shared" ref="T65:T70" si="20">INDEX($T$53:$T$58,MATCH(LARGE($CB$53:$CB$58,ROW(A1)),$CB$53:$CB$58,0),1)</f>
        <v>10</v>
      </c>
      <c r="U65" s="41"/>
      <c r="V65" s="41"/>
      <c r="W65" s="41"/>
      <c r="X65" s="41"/>
      <c r="Y65" s="42"/>
      <c r="Z65" s="53">
        <f t="shared" ref="Z65:Z70" si="21">INDEX($Z$53:$Z$58,MATCH(LARGE($CB$53:$CB$58,ROW(A1)),$CB$53:$CB$58,0),1)</f>
        <v>5</v>
      </c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5">
        <f t="shared" ref="AK65:AK70" si="22">INDEX($AK$53:$AK$58,MATCH(LARGE($CB$53:$CB$58,ROW(A1)),$CB$53:$CB$58,0),1)</f>
        <v>3</v>
      </c>
      <c r="AL65" s="43"/>
      <c r="AM65" s="43"/>
      <c r="AN65" s="43"/>
      <c r="AO65" s="43"/>
      <c r="AP65" s="43"/>
      <c r="AQ65" s="43"/>
      <c r="AR65" s="43"/>
      <c r="AS65" s="43"/>
      <c r="AT65" s="43"/>
      <c r="AU65" s="45"/>
      <c r="AV65" s="55">
        <f t="shared" ref="AV65:AV70" si="23">INDEX($AV$53:$AV$58,MATCH(LARGE($CB$53:$CB$58,ROW(A1)),$CB$53:$CB$58,0),1)</f>
        <v>2</v>
      </c>
      <c r="AW65" s="43"/>
      <c r="AX65" s="43"/>
      <c r="AY65" s="43"/>
      <c r="AZ65" s="43"/>
      <c r="BA65" s="43"/>
      <c r="BB65" s="43"/>
      <c r="BC65" s="43"/>
      <c r="BD65" s="43"/>
      <c r="BE65" s="43"/>
      <c r="BF65" s="44"/>
      <c r="BG65" s="42">
        <f t="shared" ref="BG65:BG70" si="24">INDEX($BG$53:$BG$58,MATCH(LARGE($CB$53:$CB$58,ROW(A1)),$CB$53:$CB$58,0),1)</f>
        <v>16</v>
      </c>
      <c r="BH65" s="43"/>
      <c r="BI65" s="43"/>
      <c r="BJ65" s="43"/>
      <c r="BK65" s="43"/>
      <c r="BL65" s="44" t="s">
        <v>2</v>
      </c>
      <c r="BM65" s="42"/>
      <c r="BN65" s="43">
        <f t="shared" ref="BN65:BN70" si="25">INDEX($BN$53:$BN$58,MATCH(LARGE($CB$53:$CB$58,ROW(A1)),$CB$53:$CB$58,0),1)</f>
        <v>11</v>
      </c>
      <c r="BO65" s="43"/>
      <c r="BP65" s="43"/>
      <c r="BQ65" s="43"/>
      <c r="BR65" s="45"/>
      <c r="BS65" s="46">
        <f t="shared" ref="BS65:BS70" si="26">INDEX($BS$53:$BS$58,MATCH(LARGE($CB$53:$CB$58,ROW(A1)),$CB$53:$CB$58,0),1)</f>
        <v>5</v>
      </c>
      <c r="BT65" s="41"/>
      <c r="BU65" s="41"/>
      <c r="BV65" s="41"/>
      <c r="BW65" s="41"/>
      <c r="BX65" s="41">
        <f t="shared" ref="BX65:BX70" si="27">INDEX($BX$53:$BX$58,MATCH(LARGE($CB$53:$CB$58,ROW(A1)),$CB$53:$CB$58,0),1)</f>
        <v>18</v>
      </c>
      <c r="BY65" s="41"/>
      <c r="BZ65" s="41"/>
      <c r="CA65" s="41"/>
      <c r="CB65" s="41"/>
      <c r="CC65" s="41"/>
      <c r="CD65" s="41"/>
      <c r="CE65" s="65"/>
      <c r="CF65" s="115"/>
      <c r="CG65" s="4"/>
      <c r="CH65" s="4"/>
      <c r="CI65" s="4"/>
      <c r="CJ65" s="4"/>
    </row>
    <row r="66" spans="1:88" ht="11.25" customHeight="1" x14ac:dyDescent="0.3">
      <c r="A66" s="11"/>
      <c r="B66" s="61"/>
      <c r="C66" s="41">
        <f t="shared" si="18"/>
        <v>1</v>
      </c>
      <c r="D66" s="41"/>
      <c r="E66" s="41"/>
      <c r="F66" s="41"/>
      <c r="G66" s="41"/>
      <c r="H66" s="50" t="str">
        <f t="shared" si="19"/>
        <v xml:space="preserve">  Ratze</v>
      </c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2"/>
      <c r="T66" s="41">
        <f t="shared" si="20"/>
        <v>10</v>
      </c>
      <c r="U66" s="41"/>
      <c r="V66" s="41"/>
      <c r="W66" s="41"/>
      <c r="X66" s="41"/>
      <c r="Y66" s="42"/>
      <c r="Z66" s="53">
        <f t="shared" si="21"/>
        <v>6</v>
      </c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5">
        <f t="shared" si="22"/>
        <v>0</v>
      </c>
      <c r="AL66" s="43"/>
      <c r="AM66" s="43"/>
      <c r="AN66" s="43"/>
      <c r="AO66" s="43"/>
      <c r="AP66" s="43"/>
      <c r="AQ66" s="43"/>
      <c r="AR66" s="43"/>
      <c r="AS66" s="43"/>
      <c r="AT66" s="43"/>
      <c r="AU66" s="45"/>
      <c r="AV66" s="55">
        <f t="shared" si="23"/>
        <v>4</v>
      </c>
      <c r="AW66" s="43"/>
      <c r="AX66" s="43"/>
      <c r="AY66" s="43"/>
      <c r="AZ66" s="43"/>
      <c r="BA66" s="43"/>
      <c r="BB66" s="43"/>
      <c r="BC66" s="43"/>
      <c r="BD66" s="43"/>
      <c r="BE66" s="43"/>
      <c r="BF66" s="44"/>
      <c r="BG66" s="42">
        <f t="shared" si="24"/>
        <v>16</v>
      </c>
      <c r="BH66" s="43"/>
      <c r="BI66" s="43"/>
      <c r="BJ66" s="43"/>
      <c r="BK66" s="43"/>
      <c r="BL66" s="44" t="s">
        <v>2</v>
      </c>
      <c r="BM66" s="42"/>
      <c r="BN66" s="43">
        <f t="shared" si="25"/>
        <v>9</v>
      </c>
      <c r="BO66" s="43"/>
      <c r="BP66" s="43"/>
      <c r="BQ66" s="43"/>
      <c r="BR66" s="45"/>
      <c r="BS66" s="46">
        <f t="shared" si="26"/>
        <v>7</v>
      </c>
      <c r="BT66" s="41"/>
      <c r="BU66" s="41"/>
      <c r="BV66" s="41"/>
      <c r="BW66" s="41"/>
      <c r="BX66" s="41">
        <f t="shared" si="27"/>
        <v>18</v>
      </c>
      <c r="BY66" s="41"/>
      <c r="BZ66" s="41"/>
      <c r="CA66" s="41"/>
      <c r="CB66" s="41"/>
      <c r="CC66" s="41"/>
      <c r="CD66" s="41"/>
      <c r="CE66" s="65"/>
      <c r="CF66" s="115"/>
      <c r="CG66" s="4"/>
      <c r="CH66" s="4"/>
      <c r="CI66" s="4"/>
      <c r="CJ66" s="4"/>
    </row>
    <row r="67" spans="1:88" ht="11.25" customHeight="1" x14ac:dyDescent="0.3">
      <c r="A67" s="11"/>
      <c r="B67" s="61"/>
      <c r="C67" s="41">
        <f t="shared" si="18"/>
        <v>3</v>
      </c>
      <c r="D67" s="41"/>
      <c r="E67" s="41"/>
      <c r="F67" s="41"/>
      <c r="G67" s="41"/>
      <c r="H67" s="50" t="str">
        <f t="shared" si="19"/>
        <v xml:space="preserve">  Markus</v>
      </c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2"/>
      <c r="T67" s="41">
        <f t="shared" si="20"/>
        <v>10</v>
      </c>
      <c r="U67" s="41"/>
      <c r="V67" s="41"/>
      <c r="W67" s="41"/>
      <c r="X67" s="41"/>
      <c r="Y67" s="42"/>
      <c r="Z67" s="53">
        <f t="shared" si="21"/>
        <v>5</v>
      </c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5">
        <f t="shared" si="22"/>
        <v>1</v>
      </c>
      <c r="AL67" s="43"/>
      <c r="AM67" s="43"/>
      <c r="AN67" s="43"/>
      <c r="AO67" s="43"/>
      <c r="AP67" s="43"/>
      <c r="AQ67" s="43"/>
      <c r="AR67" s="43"/>
      <c r="AS67" s="43"/>
      <c r="AT67" s="43"/>
      <c r="AU67" s="45"/>
      <c r="AV67" s="55">
        <f t="shared" si="23"/>
        <v>4</v>
      </c>
      <c r="AW67" s="43"/>
      <c r="AX67" s="43"/>
      <c r="AY67" s="43"/>
      <c r="AZ67" s="43"/>
      <c r="BA67" s="43"/>
      <c r="BB67" s="43"/>
      <c r="BC67" s="43"/>
      <c r="BD67" s="43"/>
      <c r="BE67" s="43"/>
      <c r="BF67" s="44"/>
      <c r="BG67" s="42">
        <f t="shared" si="24"/>
        <v>15</v>
      </c>
      <c r="BH67" s="43"/>
      <c r="BI67" s="43"/>
      <c r="BJ67" s="43"/>
      <c r="BK67" s="43"/>
      <c r="BL67" s="44" t="s">
        <v>2</v>
      </c>
      <c r="BM67" s="42"/>
      <c r="BN67" s="43">
        <f t="shared" si="25"/>
        <v>15</v>
      </c>
      <c r="BO67" s="43"/>
      <c r="BP67" s="43"/>
      <c r="BQ67" s="43"/>
      <c r="BR67" s="45"/>
      <c r="BS67" s="46">
        <f t="shared" si="26"/>
        <v>0</v>
      </c>
      <c r="BT67" s="41"/>
      <c r="BU67" s="41"/>
      <c r="BV67" s="41"/>
      <c r="BW67" s="41"/>
      <c r="BX67" s="41">
        <f t="shared" si="27"/>
        <v>16</v>
      </c>
      <c r="BY67" s="41"/>
      <c r="BZ67" s="41"/>
      <c r="CA67" s="41"/>
      <c r="CB67" s="41"/>
      <c r="CC67" s="41"/>
      <c r="CD67" s="41"/>
      <c r="CE67" s="65"/>
      <c r="CF67" s="115"/>
      <c r="CG67" s="4"/>
      <c r="CH67" s="4"/>
      <c r="CI67" s="4"/>
      <c r="CJ67" s="4"/>
    </row>
    <row r="68" spans="1:88" ht="11.25" customHeight="1" x14ac:dyDescent="0.3">
      <c r="A68" s="11"/>
      <c r="B68" s="61"/>
      <c r="C68" s="41">
        <f t="shared" si="18"/>
        <v>3</v>
      </c>
      <c r="D68" s="41"/>
      <c r="E68" s="41"/>
      <c r="F68" s="41"/>
      <c r="G68" s="41"/>
      <c r="H68" s="50" t="str">
        <f t="shared" si="19"/>
        <v xml:space="preserve">  Jule</v>
      </c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2"/>
      <c r="T68" s="41">
        <f t="shared" si="20"/>
        <v>10</v>
      </c>
      <c r="U68" s="41"/>
      <c r="V68" s="41"/>
      <c r="W68" s="41"/>
      <c r="X68" s="41"/>
      <c r="Y68" s="42"/>
      <c r="Z68" s="53">
        <f t="shared" si="21"/>
        <v>5</v>
      </c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5">
        <f t="shared" si="22"/>
        <v>1</v>
      </c>
      <c r="AL68" s="43"/>
      <c r="AM68" s="43"/>
      <c r="AN68" s="43"/>
      <c r="AO68" s="43"/>
      <c r="AP68" s="43"/>
      <c r="AQ68" s="43"/>
      <c r="AR68" s="43"/>
      <c r="AS68" s="43"/>
      <c r="AT68" s="43"/>
      <c r="AU68" s="45"/>
      <c r="AV68" s="55">
        <f t="shared" si="23"/>
        <v>4</v>
      </c>
      <c r="AW68" s="43"/>
      <c r="AX68" s="43"/>
      <c r="AY68" s="43"/>
      <c r="AZ68" s="43"/>
      <c r="BA68" s="43"/>
      <c r="BB68" s="43"/>
      <c r="BC68" s="43"/>
      <c r="BD68" s="43"/>
      <c r="BE68" s="43"/>
      <c r="BF68" s="44"/>
      <c r="BG68" s="42">
        <f t="shared" si="24"/>
        <v>11</v>
      </c>
      <c r="BH68" s="43"/>
      <c r="BI68" s="43"/>
      <c r="BJ68" s="43"/>
      <c r="BK68" s="43"/>
      <c r="BL68" s="44" t="s">
        <v>2</v>
      </c>
      <c r="BM68" s="42"/>
      <c r="BN68" s="43">
        <f t="shared" si="25"/>
        <v>7</v>
      </c>
      <c r="BO68" s="43"/>
      <c r="BP68" s="43"/>
      <c r="BQ68" s="43"/>
      <c r="BR68" s="45"/>
      <c r="BS68" s="46">
        <f t="shared" si="26"/>
        <v>4</v>
      </c>
      <c r="BT68" s="41"/>
      <c r="BU68" s="41"/>
      <c r="BV68" s="41"/>
      <c r="BW68" s="41"/>
      <c r="BX68" s="41">
        <f t="shared" si="27"/>
        <v>16</v>
      </c>
      <c r="BY68" s="41"/>
      <c r="BZ68" s="41"/>
      <c r="CA68" s="41"/>
      <c r="CB68" s="41"/>
      <c r="CC68" s="41"/>
      <c r="CD68" s="41"/>
      <c r="CE68" s="65"/>
      <c r="CF68" s="115"/>
      <c r="CG68" s="4"/>
      <c r="CH68" s="4"/>
      <c r="CI68" s="4"/>
      <c r="CJ68" s="4"/>
    </row>
    <row r="69" spans="1:88" ht="11.25" customHeight="1" x14ac:dyDescent="0.3">
      <c r="A69" s="11"/>
      <c r="B69" s="61"/>
      <c r="C69" s="41">
        <f t="shared" si="18"/>
        <v>5</v>
      </c>
      <c r="D69" s="41"/>
      <c r="E69" s="41"/>
      <c r="F69" s="41"/>
      <c r="G69" s="41"/>
      <c r="H69" s="50" t="str">
        <f t="shared" si="19"/>
        <v xml:space="preserve">  Patrick</v>
      </c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2"/>
      <c r="T69" s="41">
        <f t="shared" si="20"/>
        <v>10</v>
      </c>
      <c r="U69" s="41"/>
      <c r="V69" s="41"/>
      <c r="W69" s="41"/>
      <c r="X69" s="41"/>
      <c r="Y69" s="42"/>
      <c r="Z69" s="53">
        <f t="shared" si="21"/>
        <v>3</v>
      </c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5">
        <f t="shared" si="22"/>
        <v>3</v>
      </c>
      <c r="AL69" s="43"/>
      <c r="AM69" s="43"/>
      <c r="AN69" s="43"/>
      <c r="AO69" s="43"/>
      <c r="AP69" s="43"/>
      <c r="AQ69" s="43"/>
      <c r="AR69" s="43"/>
      <c r="AS69" s="43"/>
      <c r="AT69" s="43"/>
      <c r="AU69" s="45"/>
      <c r="AV69" s="55">
        <f t="shared" si="23"/>
        <v>4</v>
      </c>
      <c r="AW69" s="43"/>
      <c r="AX69" s="43"/>
      <c r="AY69" s="43"/>
      <c r="AZ69" s="43"/>
      <c r="BA69" s="43"/>
      <c r="BB69" s="43"/>
      <c r="BC69" s="43"/>
      <c r="BD69" s="43"/>
      <c r="BE69" s="43"/>
      <c r="BF69" s="44"/>
      <c r="BG69" s="42">
        <f t="shared" si="24"/>
        <v>13</v>
      </c>
      <c r="BH69" s="43"/>
      <c r="BI69" s="43"/>
      <c r="BJ69" s="43"/>
      <c r="BK69" s="43"/>
      <c r="BL69" s="44" t="s">
        <v>2</v>
      </c>
      <c r="BM69" s="42"/>
      <c r="BN69" s="43">
        <f t="shared" si="25"/>
        <v>15</v>
      </c>
      <c r="BO69" s="43"/>
      <c r="BP69" s="43"/>
      <c r="BQ69" s="43"/>
      <c r="BR69" s="45"/>
      <c r="BS69" s="46">
        <f t="shared" si="26"/>
        <v>-2</v>
      </c>
      <c r="BT69" s="41"/>
      <c r="BU69" s="41"/>
      <c r="BV69" s="41"/>
      <c r="BW69" s="41"/>
      <c r="BX69" s="41">
        <f t="shared" si="27"/>
        <v>12</v>
      </c>
      <c r="BY69" s="41"/>
      <c r="BZ69" s="41"/>
      <c r="CA69" s="41"/>
      <c r="CB69" s="41"/>
      <c r="CC69" s="41"/>
      <c r="CD69" s="41"/>
      <c r="CE69" s="65"/>
      <c r="CF69" s="115"/>
      <c r="CG69" s="4"/>
      <c r="CH69" s="4"/>
      <c r="CI69" s="4"/>
      <c r="CJ69" s="4"/>
    </row>
    <row r="70" spans="1:88" ht="11.25" customHeight="1" x14ac:dyDescent="0.3">
      <c r="A70" s="11"/>
      <c r="B70" s="61"/>
      <c r="C70" s="41">
        <f t="shared" si="18"/>
        <v>6</v>
      </c>
      <c r="D70" s="41"/>
      <c r="E70" s="41"/>
      <c r="F70" s="41"/>
      <c r="G70" s="41"/>
      <c r="H70" s="50" t="str">
        <f t="shared" si="19"/>
        <v xml:space="preserve">  Basti</v>
      </c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2"/>
      <c r="T70" s="41">
        <f t="shared" si="20"/>
        <v>10</v>
      </c>
      <c r="U70" s="41"/>
      <c r="V70" s="41"/>
      <c r="W70" s="41"/>
      <c r="X70" s="41"/>
      <c r="Y70" s="42"/>
      <c r="Z70" s="53">
        <f t="shared" si="21"/>
        <v>1</v>
      </c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5">
        <f t="shared" si="22"/>
        <v>2</v>
      </c>
      <c r="AL70" s="43"/>
      <c r="AM70" s="43"/>
      <c r="AN70" s="43"/>
      <c r="AO70" s="43"/>
      <c r="AP70" s="43"/>
      <c r="AQ70" s="43"/>
      <c r="AR70" s="43"/>
      <c r="AS70" s="43"/>
      <c r="AT70" s="43"/>
      <c r="AU70" s="45"/>
      <c r="AV70" s="55">
        <f t="shared" si="23"/>
        <v>7</v>
      </c>
      <c r="AW70" s="43"/>
      <c r="AX70" s="43"/>
      <c r="AY70" s="43"/>
      <c r="AZ70" s="43"/>
      <c r="BA70" s="43"/>
      <c r="BB70" s="43"/>
      <c r="BC70" s="43"/>
      <c r="BD70" s="43"/>
      <c r="BE70" s="43"/>
      <c r="BF70" s="44"/>
      <c r="BG70" s="42">
        <f t="shared" si="24"/>
        <v>2</v>
      </c>
      <c r="BH70" s="43"/>
      <c r="BI70" s="43"/>
      <c r="BJ70" s="43"/>
      <c r="BK70" s="43"/>
      <c r="BL70" s="44" t="s">
        <v>2</v>
      </c>
      <c r="BM70" s="42"/>
      <c r="BN70" s="43">
        <f t="shared" si="25"/>
        <v>16</v>
      </c>
      <c r="BO70" s="43"/>
      <c r="BP70" s="43"/>
      <c r="BQ70" s="43"/>
      <c r="BR70" s="45"/>
      <c r="BS70" s="46">
        <f t="shared" si="26"/>
        <v>-14</v>
      </c>
      <c r="BT70" s="41"/>
      <c r="BU70" s="41"/>
      <c r="BV70" s="41"/>
      <c r="BW70" s="41"/>
      <c r="BX70" s="41">
        <f t="shared" si="27"/>
        <v>5</v>
      </c>
      <c r="BY70" s="41"/>
      <c r="BZ70" s="41"/>
      <c r="CA70" s="41"/>
      <c r="CB70" s="41"/>
      <c r="CC70" s="41"/>
      <c r="CD70" s="41"/>
      <c r="CE70" s="65"/>
      <c r="CF70" s="115"/>
      <c r="CG70" s="4"/>
      <c r="CH70" s="4"/>
      <c r="CI70" s="4"/>
      <c r="CJ70" s="4"/>
    </row>
    <row r="71" spans="1:88" ht="7.5" customHeight="1" x14ac:dyDescent="0.3">
      <c r="A71" s="11"/>
      <c r="B71" s="47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48"/>
      <c r="CA71" s="48"/>
      <c r="CB71" s="48"/>
      <c r="CC71" s="48"/>
      <c r="CD71" s="48"/>
      <c r="CE71" s="49"/>
      <c r="CF71" s="115"/>
      <c r="CG71" s="4"/>
      <c r="CH71" s="4"/>
      <c r="CI71" s="4"/>
      <c r="CJ71" s="4"/>
    </row>
    <row r="72" spans="1:88" ht="7.5" customHeight="1" x14ac:dyDescent="0.3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48"/>
      <c r="CA72" s="48"/>
      <c r="CB72" s="48"/>
      <c r="CC72" s="48"/>
      <c r="CD72" s="48"/>
      <c r="CE72" s="48"/>
      <c r="CF72" s="49"/>
      <c r="CG72" s="4"/>
      <c r="CH72" s="4"/>
      <c r="CI72" s="4"/>
      <c r="CJ72" s="4"/>
    </row>
    <row r="73" spans="1:88" x14ac:dyDescent="0.3">
      <c r="CG73" s="4"/>
      <c r="CH73" s="4"/>
      <c r="CI73" s="4"/>
      <c r="CJ73" s="4"/>
    </row>
    <row r="74" spans="1:88" x14ac:dyDescent="0.3">
      <c r="CG74" s="4"/>
      <c r="CH74" s="4"/>
      <c r="CI74" s="4"/>
      <c r="CJ74" s="4"/>
    </row>
    <row r="75" spans="1:88" x14ac:dyDescent="0.3">
      <c r="CG75" s="4"/>
      <c r="CH75" s="4"/>
      <c r="CI75" s="4"/>
      <c r="CJ75" s="4"/>
    </row>
    <row r="76" spans="1:88" x14ac:dyDescent="0.3">
      <c r="CG76" s="4"/>
      <c r="CH76" s="4"/>
      <c r="CI76" s="4"/>
      <c r="CJ76" s="4"/>
    </row>
    <row r="77" spans="1:88" x14ac:dyDescent="0.3">
      <c r="CG77" s="4"/>
      <c r="CH77" s="4"/>
      <c r="CI77" s="4"/>
      <c r="CJ77" s="4"/>
    </row>
    <row r="78" spans="1:88" x14ac:dyDescent="0.3">
      <c r="CG78" s="4"/>
      <c r="CH78" s="4"/>
      <c r="CI78" s="4"/>
      <c r="CJ78" s="4"/>
    </row>
  </sheetData>
  <sheetProtection sheet="1" objects="1" scenarios="1" selectLockedCells="1"/>
  <mergeCells count="526">
    <mergeCell ref="Q7:AA7"/>
    <mergeCell ref="AB7:AL7"/>
    <mergeCell ref="AM7:AW7"/>
    <mergeCell ref="AX7:BH7"/>
    <mergeCell ref="BI7:BS7"/>
    <mergeCell ref="BT7:CD7"/>
    <mergeCell ref="A1:CF1"/>
    <mergeCell ref="B2:CE2"/>
    <mergeCell ref="CF2:CF71"/>
    <mergeCell ref="B3:CE3"/>
    <mergeCell ref="B4:CE4"/>
    <mergeCell ref="B5:B8"/>
    <mergeCell ref="C5:CD5"/>
    <mergeCell ref="CE5:CE8"/>
    <mergeCell ref="C6:CD6"/>
    <mergeCell ref="C7:P7"/>
    <mergeCell ref="M14:Q14"/>
    <mergeCell ref="S14:W14"/>
    <mergeCell ref="Y14:AH14"/>
    <mergeCell ref="AJ14:BP14"/>
    <mergeCell ref="BR14:CD14"/>
    <mergeCell ref="C15:CD15"/>
    <mergeCell ref="BT8:CD8"/>
    <mergeCell ref="B9:CE9"/>
    <mergeCell ref="B10:CE10"/>
    <mergeCell ref="B11:CE11"/>
    <mergeCell ref="B12:B46"/>
    <mergeCell ref="C12:CD12"/>
    <mergeCell ref="CE12:CE46"/>
    <mergeCell ref="C13:CD13"/>
    <mergeCell ref="C14:F14"/>
    <mergeCell ref="H14:K14"/>
    <mergeCell ref="C8:P8"/>
    <mergeCell ref="Q8:AA8"/>
    <mergeCell ref="AB8:AL8"/>
    <mergeCell ref="AM8:AW8"/>
    <mergeCell ref="AX8:BH8"/>
    <mergeCell ref="BI8:BS8"/>
    <mergeCell ref="BB16:BP16"/>
    <mergeCell ref="BQ16:BQ30"/>
    <mergeCell ref="BR16:BV16"/>
    <mergeCell ref="BW16:BY16"/>
    <mergeCell ref="BZ16:CD16"/>
    <mergeCell ref="H17:K17"/>
    <mergeCell ref="M17:Q17"/>
    <mergeCell ref="S17:W17"/>
    <mergeCell ref="Y17:AH17"/>
    <mergeCell ref="AJ17:AX17"/>
    <mergeCell ref="S16:W16"/>
    <mergeCell ref="X16:X30"/>
    <mergeCell ref="Y16:AH16"/>
    <mergeCell ref="AI16:AI30"/>
    <mergeCell ref="AJ16:AX16"/>
    <mergeCell ref="AY16:BA16"/>
    <mergeCell ref="AY17:BA17"/>
    <mergeCell ref="H16:K16"/>
    <mergeCell ref="L16:L30"/>
    <mergeCell ref="M16:Q16"/>
    <mergeCell ref="R16:R30"/>
    <mergeCell ref="H19:K19"/>
    <mergeCell ref="M19:Q19"/>
    <mergeCell ref="S19:W19"/>
    <mergeCell ref="Y19:AH19"/>
    <mergeCell ref="AJ19:AX19"/>
    <mergeCell ref="AY19:BA19"/>
    <mergeCell ref="H21:K21"/>
    <mergeCell ref="M21:Q21"/>
    <mergeCell ref="S21:W21"/>
    <mergeCell ref="Y21:AH21"/>
    <mergeCell ref="AJ21:AX21"/>
    <mergeCell ref="AY21:BA21"/>
    <mergeCell ref="H23:K23"/>
    <mergeCell ref="BB17:BP17"/>
    <mergeCell ref="BR17:BV17"/>
    <mergeCell ref="BW17:BY17"/>
    <mergeCell ref="BZ17:CD17"/>
    <mergeCell ref="H18:K18"/>
    <mergeCell ref="M18:Q18"/>
    <mergeCell ref="S18:W18"/>
    <mergeCell ref="Y18:AH18"/>
    <mergeCell ref="AJ18:AX18"/>
    <mergeCell ref="AY18:BA18"/>
    <mergeCell ref="BB18:BP18"/>
    <mergeCell ref="BR18:BV18"/>
    <mergeCell ref="BW18:BY18"/>
    <mergeCell ref="BZ18:CD18"/>
    <mergeCell ref="BB19:BP19"/>
    <mergeCell ref="BR19:BV19"/>
    <mergeCell ref="BW19:BY19"/>
    <mergeCell ref="BZ19:CD19"/>
    <mergeCell ref="H20:K20"/>
    <mergeCell ref="M20:Q20"/>
    <mergeCell ref="S20:W20"/>
    <mergeCell ref="Y20:AH20"/>
    <mergeCell ref="AJ20:AX20"/>
    <mergeCell ref="AY20:BA20"/>
    <mergeCell ref="BB20:BP20"/>
    <mergeCell ref="BR20:BV20"/>
    <mergeCell ref="BW20:BY20"/>
    <mergeCell ref="BZ20:CD20"/>
    <mergeCell ref="BB21:BP21"/>
    <mergeCell ref="BR21:BV21"/>
    <mergeCell ref="BW21:BY21"/>
    <mergeCell ref="BZ21:CD21"/>
    <mergeCell ref="H22:K22"/>
    <mergeCell ref="M22:Q22"/>
    <mergeCell ref="S22:W22"/>
    <mergeCell ref="Y22:AH22"/>
    <mergeCell ref="AJ22:AX22"/>
    <mergeCell ref="AY22:BA22"/>
    <mergeCell ref="BB22:BP22"/>
    <mergeCell ref="BR22:BV22"/>
    <mergeCell ref="BW22:BY22"/>
    <mergeCell ref="BZ22:CD22"/>
    <mergeCell ref="M23:Q23"/>
    <mergeCell ref="S23:W23"/>
    <mergeCell ref="Y23:AH23"/>
    <mergeCell ref="AJ23:AX23"/>
    <mergeCell ref="AY23:BA23"/>
    <mergeCell ref="BB23:BP23"/>
    <mergeCell ref="BR23:BV23"/>
    <mergeCell ref="BW23:BY23"/>
    <mergeCell ref="BZ23:CD23"/>
    <mergeCell ref="BZ24:CD24"/>
    <mergeCell ref="H25:K25"/>
    <mergeCell ref="M25:Q25"/>
    <mergeCell ref="S25:W25"/>
    <mergeCell ref="Y25:AH25"/>
    <mergeCell ref="AJ25:AX25"/>
    <mergeCell ref="AY25:BA25"/>
    <mergeCell ref="BB25:BP25"/>
    <mergeCell ref="BR25:BV25"/>
    <mergeCell ref="BW25:BY25"/>
    <mergeCell ref="BZ25:CD25"/>
    <mergeCell ref="H24:K24"/>
    <mergeCell ref="M24:Q24"/>
    <mergeCell ref="S24:W24"/>
    <mergeCell ref="Y24:AH24"/>
    <mergeCell ref="AJ24:AX24"/>
    <mergeCell ref="AY24:BA24"/>
    <mergeCell ref="BB24:BP24"/>
    <mergeCell ref="BR24:BV24"/>
    <mergeCell ref="BW24:BY24"/>
    <mergeCell ref="BZ26:CD26"/>
    <mergeCell ref="H27:K27"/>
    <mergeCell ref="M27:Q27"/>
    <mergeCell ref="S27:W27"/>
    <mergeCell ref="Y27:AH27"/>
    <mergeCell ref="AJ27:AX27"/>
    <mergeCell ref="AY27:BA27"/>
    <mergeCell ref="BB27:BP27"/>
    <mergeCell ref="BR27:BV27"/>
    <mergeCell ref="BW27:BY27"/>
    <mergeCell ref="BZ27:CD27"/>
    <mergeCell ref="H26:K26"/>
    <mergeCell ref="M26:Q26"/>
    <mergeCell ref="S26:W26"/>
    <mergeCell ref="Y26:AH26"/>
    <mergeCell ref="AJ26:AX26"/>
    <mergeCell ref="AY26:BA26"/>
    <mergeCell ref="BB26:BP26"/>
    <mergeCell ref="BR26:BV26"/>
    <mergeCell ref="BW26:BY26"/>
    <mergeCell ref="BZ28:CD28"/>
    <mergeCell ref="H29:K29"/>
    <mergeCell ref="M29:Q29"/>
    <mergeCell ref="S29:W29"/>
    <mergeCell ref="Y29:AH29"/>
    <mergeCell ref="AJ29:AX29"/>
    <mergeCell ref="AY29:BA29"/>
    <mergeCell ref="BB29:BP29"/>
    <mergeCell ref="BR29:BV29"/>
    <mergeCell ref="BW29:BY29"/>
    <mergeCell ref="BZ29:CD29"/>
    <mergeCell ref="H28:K28"/>
    <mergeCell ref="M28:Q28"/>
    <mergeCell ref="S28:W28"/>
    <mergeCell ref="Y28:AH28"/>
    <mergeCell ref="AJ28:AX28"/>
    <mergeCell ref="AY28:BA28"/>
    <mergeCell ref="BB28:BP28"/>
    <mergeCell ref="BR28:BV28"/>
    <mergeCell ref="BW28:BY28"/>
    <mergeCell ref="H30:K30"/>
    <mergeCell ref="M30:Q30"/>
    <mergeCell ref="S30:W30"/>
    <mergeCell ref="Y30:AH30"/>
    <mergeCell ref="AJ30:AX30"/>
    <mergeCell ref="AY30:BA30"/>
    <mergeCell ref="BB30:BP30"/>
    <mergeCell ref="BR30:BV30"/>
    <mergeCell ref="BW30:BY30"/>
    <mergeCell ref="BZ30:CD30"/>
    <mergeCell ref="C31:CD31"/>
    <mergeCell ref="C32:F46"/>
    <mergeCell ref="G32:G46"/>
    <mergeCell ref="H32:K32"/>
    <mergeCell ref="L32:L46"/>
    <mergeCell ref="M32:Q32"/>
    <mergeCell ref="C16:F30"/>
    <mergeCell ref="G16:G30"/>
    <mergeCell ref="BR32:BV32"/>
    <mergeCell ref="BW32:BY32"/>
    <mergeCell ref="BZ32:CD32"/>
    <mergeCell ref="BB33:BP33"/>
    <mergeCell ref="BR33:BV33"/>
    <mergeCell ref="BW33:BY33"/>
    <mergeCell ref="BZ33:CD33"/>
    <mergeCell ref="R32:R46"/>
    <mergeCell ref="S32:W32"/>
    <mergeCell ref="X32:X46"/>
    <mergeCell ref="Y32:AH32"/>
    <mergeCell ref="AI32:AI46"/>
    <mergeCell ref="AJ32:AX32"/>
    <mergeCell ref="H33:K33"/>
    <mergeCell ref="M33:Q33"/>
    <mergeCell ref="S33:W33"/>
    <mergeCell ref="Y33:AH33"/>
    <mergeCell ref="AJ33:AX33"/>
    <mergeCell ref="AY33:BA33"/>
    <mergeCell ref="AY32:BA32"/>
    <mergeCell ref="BB32:BP32"/>
    <mergeCell ref="BQ32:BQ46"/>
    <mergeCell ref="BB34:BP34"/>
    <mergeCell ref="BR34:BV34"/>
    <mergeCell ref="BW34:BY34"/>
    <mergeCell ref="BZ34:CD34"/>
    <mergeCell ref="H35:K35"/>
    <mergeCell ref="M35:Q35"/>
    <mergeCell ref="S35:W35"/>
    <mergeCell ref="Y35:AH35"/>
    <mergeCell ref="AJ35:AX35"/>
    <mergeCell ref="AY35:BA35"/>
    <mergeCell ref="H34:K34"/>
    <mergeCell ref="M34:Q34"/>
    <mergeCell ref="S34:W34"/>
    <mergeCell ref="Y34:AH34"/>
    <mergeCell ref="AJ34:AX34"/>
    <mergeCell ref="AY34:BA34"/>
    <mergeCell ref="BB35:BP35"/>
    <mergeCell ref="BR35:BV35"/>
    <mergeCell ref="BW35:BY35"/>
    <mergeCell ref="BZ35:CD35"/>
    <mergeCell ref="BZ36:CD36"/>
    <mergeCell ref="H37:K37"/>
    <mergeCell ref="M37:Q37"/>
    <mergeCell ref="S37:W37"/>
    <mergeCell ref="Y37:AH37"/>
    <mergeCell ref="AJ37:AX37"/>
    <mergeCell ref="AY37:BA37"/>
    <mergeCell ref="BB37:BP37"/>
    <mergeCell ref="BR37:BV37"/>
    <mergeCell ref="BW37:BY37"/>
    <mergeCell ref="BZ37:CD37"/>
    <mergeCell ref="H36:K36"/>
    <mergeCell ref="M36:Q36"/>
    <mergeCell ref="S36:W36"/>
    <mergeCell ref="Y36:AH36"/>
    <mergeCell ref="AJ36:AX36"/>
    <mergeCell ref="AY36:BA36"/>
    <mergeCell ref="BB36:BP36"/>
    <mergeCell ref="BR36:BV36"/>
    <mergeCell ref="BW36:BY36"/>
    <mergeCell ref="BZ38:CD38"/>
    <mergeCell ref="H39:K39"/>
    <mergeCell ref="M39:Q39"/>
    <mergeCell ref="S39:W39"/>
    <mergeCell ref="Y39:AH39"/>
    <mergeCell ref="AJ39:AX39"/>
    <mergeCell ref="AY39:BA39"/>
    <mergeCell ref="BB39:BP39"/>
    <mergeCell ref="BR39:BV39"/>
    <mergeCell ref="BW39:BY39"/>
    <mergeCell ref="BZ39:CD39"/>
    <mergeCell ref="H38:K38"/>
    <mergeCell ref="M38:Q38"/>
    <mergeCell ref="S38:W38"/>
    <mergeCell ref="Y38:AH38"/>
    <mergeCell ref="AJ38:AX38"/>
    <mergeCell ref="AY38:BA38"/>
    <mergeCell ref="BB38:BP38"/>
    <mergeCell ref="BR38:BV38"/>
    <mergeCell ref="BW38:BY38"/>
    <mergeCell ref="BZ40:CD40"/>
    <mergeCell ref="H41:K41"/>
    <mergeCell ref="M41:Q41"/>
    <mergeCell ref="S41:W41"/>
    <mergeCell ref="Y41:AH41"/>
    <mergeCell ref="AJ41:AX41"/>
    <mergeCell ref="AY41:BA41"/>
    <mergeCell ref="BB41:BP41"/>
    <mergeCell ref="BR41:BV41"/>
    <mergeCell ref="BW41:BY41"/>
    <mergeCell ref="BZ41:CD41"/>
    <mergeCell ref="H40:K40"/>
    <mergeCell ref="M40:Q40"/>
    <mergeCell ref="S40:W40"/>
    <mergeCell ref="Y40:AH40"/>
    <mergeCell ref="AJ40:AX40"/>
    <mergeCell ref="AY40:BA40"/>
    <mergeCell ref="BB40:BP40"/>
    <mergeCell ref="BR40:BV40"/>
    <mergeCell ref="BW40:BY40"/>
    <mergeCell ref="BZ42:CD42"/>
    <mergeCell ref="H43:K43"/>
    <mergeCell ref="M43:Q43"/>
    <mergeCell ref="S43:W43"/>
    <mergeCell ref="Y43:AH43"/>
    <mergeCell ref="AJ43:AX43"/>
    <mergeCell ref="AY43:BA43"/>
    <mergeCell ref="BB43:BP43"/>
    <mergeCell ref="BR43:BV43"/>
    <mergeCell ref="BW43:BY43"/>
    <mergeCell ref="BZ43:CD43"/>
    <mergeCell ref="H42:K42"/>
    <mergeCell ref="M42:Q42"/>
    <mergeCell ref="S42:W42"/>
    <mergeCell ref="Y42:AH42"/>
    <mergeCell ref="AJ42:AX42"/>
    <mergeCell ref="AY42:BA42"/>
    <mergeCell ref="BB42:BP42"/>
    <mergeCell ref="BR42:BV42"/>
    <mergeCell ref="BW42:BY42"/>
    <mergeCell ref="BZ44:CD44"/>
    <mergeCell ref="H45:K45"/>
    <mergeCell ref="M45:Q45"/>
    <mergeCell ref="S45:W45"/>
    <mergeCell ref="Y45:AH45"/>
    <mergeCell ref="AJ45:AX45"/>
    <mergeCell ref="AY45:BA45"/>
    <mergeCell ref="BB46:BP46"/>
    <mergeCell ref="BR46:BV46"/>
    <mergeCell ref="BW46:BY46"/>
    <mergeCell ref="BZ46:CD46"/>
    <mergeCell ref="H44:K44"/>
    <mergeCell ref="M44:Q44"/>
    <mergeCell ref="S44:W44"/>
    <mergeCell ref="Y44:AH44"/>
    <mergeCell ref="AJ44:AX44"/>
    <mergeCell ref="AY44:BA44"/>
    <mergeCell ref="BB44:BP44"/>
    <mergeCell ref="BR44:BV44"/>
    <mergeCell ref="BW44:BY44"/>
    <mergeCell ref="B47:CE47"/>
    <mergeCell ref="BB45:BP45"/>
    <mergeCell ref="BR45:BV45"/>
    <mergeCell ref="BW45:BY45"/>
    <mergeCell ref="BZ45:CD45"/>
    <mergeCell ref="H46:K46"/>
    <mergeCell ref="M46:Q46"/>
    <mergeCell ref="S46:W46"/>
    <mergeCell ref="Y46:AH46"/>
    <mergeCell ref="AJ46:AX46"/>
    <mergeCell ref="AY46:BA46"/>
    <mergeCell ref="B48:CE48"/>
    <mergeCell ref="B49:CE49"/>
    <mergeCell ref="B50:B58"/>
    <mergeCell ref="C50:CD50"/>
    <mergeCell ref="CE50:CE58"/>
    <mergeCell ref="C51:CD51"/>
    <mergeCell ref="C52:G52"/>
    <mergeCell ref="H52:S52"/>
    <mergeCell ref="T52:Y52"/>
    <mergeCell ref="CB52:CD52"/>
    <mergeCell ref="C53:G53"/>
    <mergeCell ref="H53:S53"/>
    <mergeCell ref="T53:Y53"/>
    <mergeCell ref="Z53:AJ53"/>
    <mergeCell ref="AK53:AU53"/>
    <mergeCell ref="AV53:BF53"/>
    <mergeCell ref="BG53:BK53"/>
    <mergeCell ref="BL53:BM53"/>
    <mergeCell ref="BN53:BR53"/>
    <mergeCell ref="Z52:AJ52"/>
    <mergeCell ref="AK52:AU52"/>
    <mergeCell ref="AV52:BF52"/>
    <mergeCell ref="BG52:BR52"/>
    <mergeCell ref="BS52:BW52"/>
    <mergeCell ref="BX52:CA52"/>
    <mergeCell ref="BS53:BW53"/>
    <mergeCell ref="BX53:CA53"/>
    <mergeCell ref="CB53:CD53"/>
    <mergeCell ref="C54:G54"/>
    <mergeCell ref="H54:S54"/>
    <mergeCell ref="T54:Y54"/>
    <mergeCell ref="Z54:AJ54"/>
    <mergeCell ref="AK54:AU54"/>
    <mergeCell ref="AV54:BF54"/>
    <mergeCell ref="BG54:BK54"/>
    <mergeCell ref="BL54:BM54"/>
    <mergeCell ref="BN54:BR54"/>
    <mergeCell ref="BS54:BW54"/>
    <mergeCell ref="BX54:CA54"/>
    <mergeCell ref="CB54:CD54"/>
    <mergeCell ref="C55:G55"/>
    <mergeCell ref="H55:S55"/>
    <mergeCell ref="T55:Y55"/>
    <mergeCell ref="Z55:AJ55"/>
    <mergeCell ref="AK55:AU55"/>
    <mergeCell ref="CB55:CD55"/>
    <mergeCell ref="C56:G56"/>
    <mergeCell ref="H56:S56"/>
    <mergeCell ref="T56:Y56"/>
    <mergeCell ref="Z56:AJ56"/>
    <mergeCell ref="AK56:AU56"/>
    <mergeCell ref="AV56:BF56"/>
    <mergeCell ref="BG56:BK56"/>
    <mergeCell ref="BL56:BM56"/>
    <mergeCell ref="BN56:BR56"/>
    <mergeCell ref="AV55:BF55"/>
    <mergeCell ref="BG55:BK55"/>
    <mergeCell ref="BL55:BM55"/>
    <mergeCell ref="BN55:BR55"/>
    <mergeCell ref="BS55:BW55"/>
    <mergeCell ref="BX55:CA55"/>
    <mergeCell ref="BS56:BW56"/>
    <mergeCell ref="BX56:CA56"/>
    <mergeCell ref="CB56:CD56"/>
    <mergeCell ref="BS57:BW57"/>
    <mergeCell ref="BX57:CA57"/>
    <mergeCell ref="CB57:CD57"/>
    <mergeCell ref="C58:G58"/>
    <mergeCell ref="H58:S58"/>
    <mergeCell ref="T58:Y58"/>
    <mergeCell ref="Z58:AJ58"/>
    <mergeCell ref="AK58:AU58"/>
    <mergeCell ref="CB58:CD58"/>
    <mergeCell ref="AV58:BF58"/>
    <mergeCell ref="BG58:BK58"/>
    <mergeCell ref="BL58:BM58"/>
    <mergeCell ref="BN58:BR58"/>
    <mergeCell ref="BS58:BW58"/>
    <mergeCell ref="BX58:CA58"/>
    <mergeCell ref="C57:G57"/>
    <mergeCell ref="H57:S57"/>
    <mergeCell ref="T57:Y57"/>
    <mergeCell ref="Z57:AJ57"/>
    <mergeCell ref="AK57:AU57"/>
    <mergeCell ref="AV57:BF57"/>
    <mergeCell ref="BG57:BK57"/>
    <mergeCell ref="BL57:BM57"/>
    <mergeCell ref="BN57:BR57"/>
    <mergeCell ref="B59:CE59"/>
    <mergeCell ref="B60:CE60"/>
    <mergeCell ref="B61:CE61"/>
    <mergeCell ref="B62:B70"/>
    <mergeCell ref="C62:CD62"/>
    <mergeCell ref="CE62:CE70"/>
    <mergeCell ref="C63:CD63"/>
    <mergeCell ref="C64:G64"/>
    <mergeCell ref="H64:S64"/>
    <mergeCell ref="BX64:CD64"/>
    <mergeCell ref="C65:G65"/>
    <mergeCell ref="H65:S65"/>
    <mergeCell ref="T65:Y65"/>
    <mergeCell ref="Z65:AJ65"/>
    <mergeCell ref="AK65:AU65"/>
    <mergeCell ref="AV65:BF65"/>
    <mergeCell ref="BG65:BK65"/>
    <mergeCell ref="BL65:BM65"/>
    <mergeCell ref="BN65:BR65"/>
    <mergeCell ref="T64:Y64"/>
    <mergeCell ref="Z64:AJ64"/>
    <mergeCell ref="AK64:AU64"/>
    <mergeCell ref="AV64:BF64"/>
    <mergeCell ref="BG64:BR64"/>
    <mergeCell ref="BX65:CD65"/>
    <mergeCell ref="C66:G66"/>
    <mergeCell ref="H66:S66"/>
    <mergeCell ref="T66:Y66"/>
    <mergeCell ref="Z66:AJ66"/>
    <mergeCell ref="AK66:AU66"/>
    <mergeCell ref="AV66:BF66"/>
    <mergeCell ref="BG66:BK66"/>
    <mergeCell ref="BL66:BM66"/>
    <mergeCell ref="BN66:BR66"/>
    <mergeCell ref="BS66:BW66"/>
    <mergeCell ref="BX66:CD66"/>
    <mergeCell ref="AV69:BF69"/>
    <mergeCell ref="BG69:BK69"/>
    <mergeCell ref="BS64:BW64"/>
    <mergeCell ref="BS65:BW65"/>
    <mergeCell ref="BL67:BM67"/>
    <mergeCell ref="BN67:BR67"/>
    <mergeCell ref="BS67:BW67"/>
    <mergeCell ref="BL69:BM69"/>
    <mergeCell ref="BN69:BR69"/>
    <mergeCell ref="BS69:BW69"/>
    <mergeCell ref="BX67:CD67"/>
    <mergeCell ref="C68:G68"/>
    <mergeCell ref="H68:S68"/>
    <mergeCell ref="T68:Y68"/>
    <mergeCell ref="Z68:AJ68"/>
    <mergeCell ref="AK68:AU68"/>
    <mergeCell ref="AV68:BF68"/>
    <mergeCell ref="C67:G67"/>
    <mergeCell ref="H67:S67"/>
    <mergeCell ref="T67:Y67"/>
    <mergeCell ref="Z67:AJ67"/>
    <mergeCell ref="AK67:AU67"/>
    <mergeCell ref="AV67:BF67"/>
    <mergeCell ref="BG67:BK67"/>
    <mergeCell ref="BX69:CD69"/>
    <mergeCell ref="BG68:BK68"/>
    <mergeCell ref="BL68:BM68"/>
    <mergeCell ref="BN68:BR68"/>
    <mergeCell ref="BS68:BW68"/>
    <mergeCell ref="BX68:CD68"/>
    <mergeCell ref="A72:CF72"/>
    <mergeCell ref="BG70:BK70"/>
    <mergeCell ref="BL70:BM70"/>
    <mergeCell ref="BN70:BR70"/>
    <mergeCell ref="BS70:BW70"/>
    <mergeCell ref="BX70:CD70"/>
    <mergeCell ref="B71:CE71"/>
    <mergeCell ref="C70:G70"/>
    <mergeCell ref="H70:S70"/>
    <mergeCell ref="T70:Y70"/>
    <mergeCell ref="Z70:AJ70"/>
    <mergeCell ref="AK70:AU70"/>
    <mergeCell ref="AV70:BF70"/>
    <mergeCell ref="C69:G69"/>
    <mergeCell ref="H69:S69"/>
    <mergeCell ref="T69:Y69"/>
    <mergeCell ref="Z69:AJ69"/>
    <mergeCell ref="AK69:AU6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portrait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J78"/>
  <sheetViews>
    <sheetView showGridLines="0" showRowColHeaders="0" zoomScaleNormal="100" workbookViewId="0">
      <selection activeCell="B2" sqref="B2:CE2"/>
    </sheetView>
  </sheetViews>
  <sheetFormatPr baseColWidth="10" defaultColWidth="1.44140625" defaultRowHeight="10.199999999999999" x14ac:dyDescent="0.3"/>
  <cols>
    <col min="1" max="84" width="1.44140625" style="4" customWidth="1"/>
    <col min="85" max="88" width="1.44140625" style="1" hidden="1" customWidth="1"/>
    <col min="89" max="129" width="1.44140625" style="4" customWidth="1"/>
    <col min="130" max="16384" width="1.44140625" style="4"/>
  </cols>
  <sheetData>
    <row r="1" spans="1:88" ht="7.5" customHeight="1" x14ac:dyDescent="0.3">
      <c r="A1" s="59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  <c r="BT1" s="58"/>
      <c r="BU1" s="58"/>
      <c r="BV1" s="58"/>
      <c r="BW1" s="58"/>
      <c r="BX1" s="58"/>
      <c r="BY1" s="58"/>
      <c r="BZ1" s="58"/>
      <c r="CA1" s="58"/>
      <c r="CB1" s="58"/>
      <c r="CC1" s="58"/>
      <c r="CD1" s="58"/>
      <c r="CE1" s="58"/>
      <c r="CF1" s="60"/>
    </row>
    <row r="2" spans="1:88" s="8" customFormat="1" ht="26.25" customHeight="1" x14ac:dyDescent="0.3">
      <c r="A2" s="11"/>
      <c r="B2" s="114" t="s">
        <v>48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114"/>
      <c r="BN2" s="114"/>
      <c r="BO2" s="114"/>
      <c r="BP2" s="114"/>
      <c r="BQ2" s="114"/>
      <c r="BR2" s="114"/>
      <c r="BS2" s="114"/>
      <c r="BT2" s="114"/>
      <c r="BU2" s="114"/>
      <c r="BV2" s="114"/>
      <c r="BW2" s="114"/>
      <c r="BX2" s="114"/>
      <c r="BY2" s="114"/>
      <c r="BZ2" s="114"/>
      <c r="CA2" s="114"/>
      <c r="CB2" s="114"/>
      <c r="CC2" s="114"/>
      <c r="CD2" s="114"/>
      <c r="CE2" s="114"/>
      <c r="CF2" s="115"/>
      <c r="CG2" s="7"/>
      <c r="CH2" s="7"/>
      <c r="CI2" s="7"/>
      <c r="CJ2" s="7"/>
    </row>
    <row r="3" spans="1:88" ht="11.25" customHeight="1" x14ac:dyDescent="0.3">
      <c r="A3" s="11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8"/>
      <c r="CF3" s="115"/>
    </row>
    <row r="4" spans="1:88" ht="7.5" customHeight="1" x14ac:dyDescent="0.3">
      <c r="A4" s="11"/>
      <c r="B4" s="59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60"/>
      <c r="CF4" s="115"/>
    </row>
    <row r="5" spans="1:88" s="9" customFormat="1" ht="15" customHeight="1" x14ac:dyDescent="0.3">
      <c r="A5" s="11"/>
      <c r="B5" s="116"/>
      <c r="C5" s="62" t="s">
        <v>0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64"/>
      <c r="CE5" s="117"/>
      <c r="CF5" s="115"/>
      <c r="CG5" s="2"/>
      <c r="CH5" s="2"/>
      <c r="CI5" s="2"/>
      <c r="CJ5" s="2"/>
    </row>
    <row r="6" spans="1:88" ht="7.5" customHeight="1" x14ac:dyDescent="0.3">
      <c r="A6" s="11"/>
      <c r="B6" s="116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117"/>
      <c r="CF6" s="115"/>
    </row>
    <row r="7" spans="1:88" s="5" customFormat="1" ht="11.25" customHeight="1" x14ac:dyDescent="0.3">
      <c r="A7" s="11"/>
      <c r="B7" s="116"/>
      <c r="C7" s="118" t="str">
        <f>" Spieler"</f>
        <v xml:space="preserve"> Spieler</v>
      </c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20"/>
      <c r="Q7" s="111" t="s">
        <v>23</v>
      </c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 t="s">
        <v>24</v>
      </c>
      <c r="AC7" s="112"/>
      <c r="AD7" s="112"/>
      <c r="AE7" s="112"/>
      <c r="AF7" s="112"/>
      <c r="AG7" s="112"/>
      <c r="AH7" s="112"/>
      <c r="AI7" s="112"/>
      <c r="AJ7" s="112"/>
      <c r="AK7" s="112"/>
      <c r="AL7" s="112"/>
      <c r="AM7" s="112" t="s">
        <v>25</v>
      </c>
      <c r="AN7" s="112"/>
      <c r="AO7" s="112"/>
      <c r="AP7" s="112"/>
      <c r="AQ7" s="112"/>
      <c r="AR7" s="112"/>
      <c r="AS7" s="112"/>
      <c r="AT7" s="112"/>
      <c r="AU7" s="112"/>
      <c r="AV7" s="112"/>
      <c r="AW7" s="112"/>
      <c r="AX7" s="112" t="s">
        <v>26</v>
      </c>
      <c r="AY7" s="112"/>
      <c r="AZ7" s="112"/>
      <c r="BA7" s="112"/>
      <c r="BB7" s="112"/>
      <c r="BC7" s="112"/>
      <c r="BD7" s="112"/>
      <c r="BE7" s="112"/>
      <c r="BF7" s="112"/>
      <c r="BG7" s="112"/>
      <c r="BH7" s="112"/>
      <c r="BI7" s="112" t="s">
        <v>27</v>
      </c>
      <c r="BJ7" s="112"/>
      <c r="BK7" s="112"/>
      <c r="BL7" s="112"/>
      <c r="BM7" s="112"/>
      <c r="BN7" s="112"/>
      <c r="BO7" s="112"/>
      <c r="BP7" s="112"/>
      <c r="BQ7" s="112"/>
      <c r="BR7" s="112"/>
      <c r="BS7" s="112"/>
      <c r="BT7" s="112" t="s">
        <v>28</v>
      </c>
      <c r="BU7" s="112"/>
      <c r="BV7" s="112"/>
      <c r="BW7" s="112"/>
      <c r="BX7" s="112"/>
      <c r="BY7" s="112"/>
      <c r="BZ7" s="112"/>
      <c r="CA7" s="112"/>
      <c r="CB7" s="112"/>
      <c r="CC7" s="112"/>
      <c r="CD7" s="113"/>
      <c r="CE7" s="117"/>
      <c r="CF7" s="115"/>
      <c r="CG7" s="3"/>
      <c r="CH7" s="3"/>
      <c r="CI7" s="3"/>
      <c r="CJ7" s="3"/>
    </row>
    <row r="8" spans="1:88" ht="11.25" customHeight="1" x14ac:dyDescent="0.3">
      <c r="A8" s="11"/>
      <c r="B8" s="116"/>
      <c r="C8" s="103" t="str">
        <f>" Name"</f>
        <v xml:space="preserve"> Name</v>
      </c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5"/>
      <c r="Q8" s="106" t="s">
        <v>29</v>
      </c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8" t="s">
        <v>31</v>
      </c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9" t="s">
        <v>32</v>
      </c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 t="s">
        <v>34</v>
      </c>
      <c r="AY8" s="109"/>
      <c r="AZ8" s="109"/>
      <c r="BA8" s="109"/>
      <c r="BB8" s="109"/>
      <c r="BC8" s="109"/>
      <c r="BD8" s="109"/>
      <c r="BE8" s="109"/>
      <c r="BF8" s="109"/>
      <c r="BG8" s="109"/>
      <c r="BH8" s="109"/>
      <c r="BI8" s="107" t="s">
        <v>30</v>
      </c>
      <c r="BJ8" s="107"/>
      <c r="BK8" s="107"/>
      <c r="BL8" s="107"/>
      <c r="BM8" s="107"/>
      <c r="BN8" s="107"/>
      <c r="BO8" s="107"/>
      <c r="BP8" s="107"/>
      <c r="BQ8" s="107"/>
      <c r="BR8" s="107"/>
      <c r="BS8" s="110"/>
      <c r="BT8" s="107" t="s">
        <v>33</v>
      </c>
      <c r="BU8" s="107"/>
      <c r="BV8" s="107"/>
      <c r="BW8" s="107"/>
      <c r="BX8" s="107"/>
      <c r="BY8" s="107"/>
      <c r="BZ8" s="107"/>
      <c r="CA8" s="107"/>
      <c r="CB8" s="107"/>
      <c r="CC8" s="107"/>
      <c r="CD8" s="121"/>
      <c r="CE8" s="117"/>
      <c r="CF8" s="115"/>
    </row>
    <row r="9" spans="1:88" ht="7.5" customHeight="1" x14ac:dyDescent="0.3">
      <c r="A9" s="11"/>
      <c r="B9" s="4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9"/>
      <c r="CF9" s="115"/>
    </row>
    <row r="10" spans="1:88" ht="11.25" customHeight="1" x14ac:dyDescent="0.3">
      <c r="A10" s="11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58"/>
      <c r="CB10" s="58"/>
      <c r="CC10" s="58"/>
      <c r="CD10" s="58"/>
      <c r="CE10" s="58"/>
      <c r="CF10" s="115"/>
    </row>
    <row r="11" spans="1:88" ht="7.5" customHeight="1" x14ac:dyDescent="0.3">
      <c r="A11" s="11"/>
      <c r="B11" s="59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60"/>
      <c r="CF11" s="115"/>
    </row>
    <row r="12" spans="1:88" ht="15" customHeight="1" x14ac:dyDescent="0.3">
      <c r="A12" s="11"/>
      <c r="B12" s="61"/>
      <c r="C12" s="62" t="s">
        <v>1</v>
      </c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63"/>
      <c r="BZ12" s="63"/>
      <c r="CA12" s="63"/>
      <c r="CB12" s="63"/>
      <c r="CC12" s="63"/>
      <c r="CD12" s="64"/>
      <c r="CE12" s="65"/>
      <c r="CF12" s="115"/>
    </row>
    <row r="13" spans="1:88" ht="7.5" customHeight="1" x14ac:dyDescent="0.3">
      <c r="A13" s="11"/>
      <c r="B13" s="61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58"/>
      <c r="CB13" s="58"/>
      <c r="CC13" s="58"/>
      <c r="CD13" s="58"/>
      <c r="CE13" s="65"/>
      <c r="CF13" s="115"/>
    </row>
    <row r="14" spans="1:88" s="5" customFormat="1" ht="11.25" customHeight="1" x14ac:dyDescent="0.3">
      <c r="A14" s="11"/>
      <c r="B14" s="61"/>
      <c r="C14" s="100">
        <v>8.3333333333333332E-3</v>
      </c>
      <c r="D14" s="101"/>
      <c r="E14" s="101"/>
      <c r="F14" s="102"/>
      <c r="G14" s="6"/>
      <c r="H14" s="69" t="s">
        <v>6</v>
      </c>
      <c r="I14" s="74"/>
      <c r="J14" s="74"/>
      <c r="K14" s="72"/>
      <c r="L14" s="10"/>
      <c r="M14" s="69" t="s">
        <v>8</v>
      </c>
      <c r="N14" s="74"/>
      <c r="O14" s="74"/>
      <c r="P14" s="74"/>
      <c r="Q14" s="72"/>
      <c r="R14" s="10"/>
      <c r="S14" s="69" t="s">
        <v>9</v>
      </c>
      <c r="T14" s="74"/>
      <c r="U14" s="74"/>
      <c r="V14" s="74"/>
      <c r="W14" s="72"/>
      <c r="X14" s="10"/>
      <c r="Y14" s="69" t="s">
        <v>3</v>
      </c>
      <c r="Z14" s="74"/>
      <c r="AA14" s="74"/>
      <c r="AB14" s="74"/>
      <c r="AC14" s="74"/>
      <c r="AD14" s="74"/>
      <c r="AE14" s="74"/>
      <c r="AF14" s="74"/>
      <c r="AG14" s="74"/>
      <c r="AH14" s="72"/>
      <c r="AI14" s="10"/>
      <c r="AJ14" s="69" t="s">
        <v>4</v>
      </c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2"/>
      <c r="BQ14" s="10"/>
      <c r="BR14" s="69" t="s">
        <v>5</v>
      </c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2"/>
      <c r="CE14" s="65"/>
      <c r="CF14" s="115"/>
      <c r="CG14" s="3" t="s">
        <v>13</v>
      </c>
      <c r="CH14" s="3" t="s">
        <v>20</v>
      </c>
      <c r="CI14" s="3" t="s">
        <v>15</v>
      </c>
      <c r="CJ14" s="3" t="s">
        <v>21</v>
      </c>
    </row>
    <row r="15" spans="1:88" ht="7.5" customHeight="1" x14ac:dyDescent="0.3">
      <c r="A15" s="11"/>
      <c r="B15" s="61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65"/>
      <c r="CF15" s="115"/>
    </row>
    <row r="16" spans="1:88" ht="11.25" customHeight="1" x14ac:dyDescent="0.3">
      <c r="A16" s="11"/>
      <c r="B16" s="61"/>
      <c r="C16" s="89" t="s">
        <v>7</v>
      </c>
      <c r="D16" s="90"/>
      <c r="E16" s="90"/>
      <c r="F16" s="91"/>
      <c r="G16" s="98"/>
      <c r="H16" s="82">
        <v>1</v>
      </c>
      <c r="I16" s="80"/>
      <c r="J16" s="80"/>
      <c r="K16" s="83"/>
      <c r="L16" s="87"/>
      <c r="M16" s="78" t="s">
        <v>49</v>
      </c>
      <c r="N16" s="79"/>
      <c r="O16" s="79"/>
      <c r="P16" s="79"/>
      <c r="Q16" s="81"/>
      <c r="R16" s="87"/>
      <c r="S16" s="99">
        <v>0.86458333333333337</v>
      </c>
      <c r="T16" s="79"/>
      <c r="U16" s="79"/>
      <c r="V16" s="79"/>
      <c r="W16" s="81"/>
      <c r="X16" s="87"/>
      <c r="Y16" s="78" t="s">
        <v>50</v>
      </c>
      <c r="Z16" s="79"/>
      <c r="AA16" s="79"/>
      <c r="AB16" s="79"/>
      <c r="AC16" s="79"/>
      <c r="AD16" s="79"/>
      <c r="AE16" s="79"/>
      <c r="AF16" s="79"/>
      <c r="AG16" s="79"/>
      <c r="AH16" s="81"/>
      <c r="AI16" s="87"/>
      <c r="AJ16" s="85" t="str">
        <f>$Q$8 &amp; " "</f>
        <v xml:space="preserve">Schmiddi </v>
      </c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0" t="s">
        <v>2</v>
      </c>
      <c r="AZ16" s="80"/>
      <c r="BA16" s="80"/>
      <c r="BB16" s="76" t="str">
        <f>" " &amp; $AB$8</f>
        <v xml:space="preserve"> Ratze</v>
      </c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7"/>
      <c r="BQ16" s="87"/>
      <c r="BR16" s="78">
        <v>1</v>
      </c>
      <c r="BS16" s="79"/>
      <c r="BT16" s="79"/>
      <c r="BU16" s="79"/>
      <c r="BV16" s="79"/>
      <c r="BW16" s="80" t="s">
        <v>2</v>
      </c>
      <c r="BX16" s="80"/>
      <c r="BY16" s="80"/>
      <c r="BZ16" s="79">
        <v>2</v>
      </c>
      <c r="CA16" s="79"/>
      <c r="CB16" s="79"/>
      <c r="CC16" s="79"/>
      <c r="CD16" s="81"/>
      <c r="CE16" s="65"/>
      <c r="CF16" s="115"/>
      <c r="CG16" s="1">
        <f>IF(AND(ISNUMBER(BR16),ISNUMBER(BZ16)),1,0)</f>
        <v>1</v>
      </c>
      <c r="CH16" s="1">
        <f>IF(OR(ISBLANK(BR16),ISBLANK(BZ16)),0,IF(BR16&gt;BZ16,1,0))</f>
        <v>0</v>
      </c>
      <c r="CI16" s="1">
        <f>IF(OR(ISBLANK(BR16),ISBLANK(BZ16)),0,IF(BR16=BZ16,1,0))</f>
        <v>0</v>
      </c>
      <c r="CJ16" s="1">
        <f>IF(OR(ISBLANK(BR16),ISBLANK(BZ16)),0,IF(BR16&lt;BZ16,1,0))</f>
        <v>1</v>
      </c>
    </row>
    <row r="17" spans="1:88" ht="11.25" customHeight="1" x14ac:dyDescent="0.3">
      <c r="A17" s="11"/>
      <c r="B17" s="61"/>
      <c r="C17" s="92"/>
      <c r="D17" s="93"/>
      <c r="E17" s="93"/>
      <c r="F17" s="94"/>
      <c r="G17" s="98"/>
      <c r="H17" s="82">
        <f>H16+1</f>
        <v>2</v>
      </c>
      <c r="I17" s="80"/>
      <c r="J17" s="80"/>
      <c r="K17" s="83"/>
      <c r="L17" s="87"/>
      <c r="M17" s="82" t="str">
        <f>$M$16</f>
        <v>8.11.</v>
      </c>
      <c r="N17" s="80"/>
      <c r="O17" s="80"/>
      <c r="P17" s="80"/>
      <c r="Q17" s="83"/>
      <c r="R17" s="87"/>
      <c r="S17" s="84">
        <f>S16</f>
        <v>0.86458333333333337</v>
      </c>
      <c r="T17" s="80"/>
      <c r="U17" s="80"/>
      <c r="V17" s="80"/>
      <c r="W17" s="83"/>
      <c r="X17" s="87"/>
      <c r="Y17" s="78" t="s">
        <v>51</v>
      </c>
      <c r="Z17" s="79"/>
      <c r="AA17" s="79"/>
      <c r="AB17" s="79"/>
      <c r="AC17" s="79"/>
      <c r="AD17" s="79"/>
      <c r="AE17" s="79"/>
      <c r="AF17" s="79"/>
      <c r="AG17" s="79"/>
      <c r="AH17" s="81"/>
      <c r="AI17" s="87"/>
      <c r="AJ17" s="85" t="str">
        <f>$AM$8 &amp; " "</f>
        <v xml:space="preserve">Patrick </v>
      </c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0" t="s">
        <v>2</v>
      </c>
      <c r="AZ17" s="80"/>
      <c r="BA17" s="80"/>
      <c r="BB17" s="76" t="str">
        <f>" " &amp; $AX$8</f>
        <v xml:space="preserve"> Markus</v>
      </c>
      <c r="BC17" s="76"/>
      <c r="BD17" s="76"/>
      <c r="BE17" s="76"/>
      <c r="BF17" s="76"/>
      <c r="BG17" s="76"/>
      <c r="BH17" s="76"/>
      <c r="BI17" s="76"/>
      <c r="BJ17" s="76"/>
      <c r="BK17" s="76"/>
      <c r="BL17" s="76"/>
      <c r="BM17" s="76"/>
      <c r="BN17" s="76"/>
      <c r="BO17" s="76"/>
      <c r="BP17" s="77"/>
      <c r="BQ17" s="87"/>
      <c r="BR17" s="78">
        <v>1</v>
      </c>
      <c r="BS17" s="79"/>
      <c r="BT17" s="79"/>
      <c r="BU17" s="79"/>
      <c r="BV17" s="79"/>
      <c r="BW17" s="80" t="s">
        <v>2</v>
      </c>
      <c r="BX17" s="80"/>
      <c r="BY17" s="80"/>
      <c r="BZ17" s="79">
        <v>1</v>
      </c>
      <c r="CA17" s="79"/>
      <c r="CB17" s="79"/>
      <c r="CC17" s="79"/>
      <c r="CD17" s="81"/>
      <c r="CE17" s="65"/>
      <c r="CF17" s="115"/>
      <c r="CG17" s="1">
        <f t="shared" ref="CG17:CG30" si="0">IF(AND(ISNUMBER(BR17),ISNUMBER(BZ17)),1,0)</f>
        <v>1</v>
      </c>
      <c r="CH17" s="1">
        <f t="shared" ref="CH17:CH30" si="1">IF(OR(ISBLANK(BR17),ISBLANK(BZ17)),0,IF(BR17&gt;BZ17,1,0))</f>
        <v>0</v>
      </c>
      <c r="CI17" s="1">
        <f t="shared" ref="CI17:CI30" si="2">IF(OR(ISBLANK(BR17),ISBLANK(BZ17)),0,IF(BR17=BZ17,1,0))</f>
        <v>1</v>
      </c>
      <c r="CJ17" s="1">
        <f t="shared" ref="CJ17:CJ30" si="3">IF(OR(ISBLANK(BR17),ISBLANK(BZ17)),0,IF(BR17&lt;BZ17,1,0))</f>
        <v>0</v>
      </c>
    </row>
    <row r="18" spans="1:88" ht="11.25" customHeight="1" x14ac:dyDescent="0.3">
      <c r="A18" s="11"/>
      <c r="B18" s="61"/>
      <c r="C18" s="92"/>
      <c r="D18" s="93"/>
      <c r="E18" s="93"/>
      <c r="F18" s="94"/>
      <c r="G18" s="98"/>
      <c r="H18" s="82">
        <f t="shared" ref="H18:H30" si="4">H17+1</f>
        <v>3</v>
      </c>
      <c r="I18" s="80"/>
      <c r="J18" s="80"/>
      <c r="K18" s="83"/>
      <c r="L18" s="87"/>
      <c r="M18" s="82" t="str">
        <f t="shared" ref="M18:M30" si="5">$M$16</f>
        <v>8.11.</v>
      </c>
      <c r="N18" s="80"/>
      <c r="O18" s="80"/>
      <c r="P18" s="80"/>
      <c r="Q18" s="83"/>
      <c r="R18" s="87"/>
      <c r="S18" s="84">
        <f>S16</f>
        <v>0.86458333333333337</v>
      </c>
      <c r="T18" s="80"/>
      <c r="U18" s="80"/>
      <c r="V18" s="80"/>
      <c r="W18" s="83"/>
      <c r="X18" s="87"/>
      <c r="Y18" s="82" t="s">
        <v>35</v>
      </c>
      <c r="Z18" s="80"/>
      <c r="AA18" s="80"/>
      <c r="AB18" s="80"/>
      <c r="AC18" s="80"/>
      <c r="AD18" s="80"/>
      <c r="AE18" s="80"/>
      <c r="AF18" s="80"/>
      <c r="AG18" s="80"/>
      <c r="AH18" s="83"/>
      <c r="AI18" s="87"/>
      <c r="AJ18" s="85" t="str">
        <f>$BI$8 &amp; " "</f>
        <v xml:space="preserve">Christoph </v>
      </c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0" t="s">
        <v>2</v>
      </c>
      <c r="AZ18" s="80"/>
      <c r="BA18" s="80"/>
      <c r="BB18" s="76" t="str">
        <f>" " &amp; $BT$8</f>
        <v xml:space="preserve"> Jule</v>
      </c>
      <c r="BC18" s="76"/>
      <c r="BD18" s="76"/>
      <c r="BE18" s="76"/>
      <c r="BF18" s="76"/>
      <c r="BG18" s="76"/>
      <c r="BH18" s="76"/>
      <c r="BI18" s="76"/>
      <c r="BJ18" s="76"/>
      <c r="BK18" s="76"/>
      <c r="BL18" s="76"/>
      <c r="BM18" s="76"/>
      <c r="BN18" s="76"/>
      <c r="BO18" s="76"/>
      <c r="BP18" s="77"/>
      <c r="BQ18" s="87"/>
      <c r="BR18" s="78">
        <v>0</v>
      </c>
      <c r="BS18" s="79"/>
      <c r="BT18" s="79"/>
      <c r="BU18" s="79"/>
      <c r="BV18" s="79"/>
      <c r="BW18" s="80" t="s">
        <v>2</v>
      </c>
      <c r="BX18" s="80"/>
      <c r="BY18" s="80"/>
      <c r="BZ18" s="79">
        <v>1</v>
      </c>
      <c r="CA18" s="79"/>
      <c r="CB18" s="79"/>
      <c r="CC18" s="79"/>
      <c r="CD18" s="81"/>
      <c r="CE18" s="65"/>
      <c r="CF18" s="115"/>
      <c r="CG18" s="1">
        <f t="shared" si="0"/>
        <v>1</v>
      </c>
      <c r="CH18" s="1">
        <f t="shared" si="1"/>
        <v>0</v>
      </c>
      <c r="CI18" s="1">
        <f t="shared" si="2"/>
        <v>0</v>
      </c>
      <c r="CJ18" s="1">
        <f t="shared" si="3"/>
        <v>1</v>
      </c>
    </row>
    <row r="19" spans="1:88" ht="11.25" customHeight="1" x14ac:dyDescent="0.3">
      <c r="A19" s="11"/>
      <c r="B19" s="61"/>
      <c r="C19" s="92"/>
      <c r="D19" s="93"/>
      <c r="E19" s="93"/>
      <c r="F19" s="94"/>
      <c r="G19" s="98"/>
      <c r="H19" s="82">
        <f t="shared" si="4"/>
        <v>4</v>
      </c>
      <c r="I19" s="80"/>
      <c r="J19" s="80"/>
      <c r="K19" s="83"/>
      <c r="L19" s="87"/>
      <c r="M19" s="82" t="str">
        <f t="shared" si="5"/>
        <v>8.11.</v>
      </c>
      <c r="N19" s="80"/>
      <c r="O19" s="80"/>
      <c r="P19" s="80"/>
      <c r="Q19" s="83"/>
      <c r="R19" s="87"/>
      <c r="S19" s="84">
        <f t="shared" ref="S19:S30" si="6">S16+$C$14</f>
        <v>0.87291666666666667</v>
      </c>
      <c r="T19" s="80"/>
      <c r="U19" s="80"/>
      <c r="V19" s="80"/>
      <c r="W19" s="83"/>
      <c r="X19" s="87"/>
      <c r="Y19" s="82" t="s">
        <v>50</v>
      </c>
      <c r="Z19" s="80"/>
      <c r="AA19" s="80"/>
      <c r="AB19" s="80"/>
      <c r="AC19" s="80"/>
      <c r="AD19" s="80"/>
      <c r="AE19" s="80"/>
      <c r="AF19" s="80"/>
      <c r="AG19" s="80"/>
      <c r="AH19" s="83"/>
      <c r="AI19" s="87"/>
      <c r="AJ19" s="85" t="str">
        <f>$Q$8 &amp; " "</f>
        <v xml:space="preserve">Schmiddi </v>
      </c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0" t="s">
        <v>2</v>
      </c>
      <c r="AZ19" s="80"/>
      <c r="BA19" s="80"/>
      <c r="BB19" s="76" t="str">
        <f>" " &amp; $AM$8</f>
        <v xml:space="preserve"> Patrick</v>
      </c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7"/>
      <c r="BQ19" s="87"/>
      <c r="BR19" s="78">
        <v>1</v>
      </c>
      <c r="BS19" s="79"/>
      <c r="BT19" s="79"/>
      <c r="BU19" s="79"/>
      <c r="BV19" s="79"/>
      <c r="BW19" s="80" t="s">
        <v>2</v>
      </c>
      <c r="BX19" s="80"/>
      <c r="BY19" s="80"/>
      <c r="BZ19" s="79">
        <v>3</v>
      </c>
      <c r="CA19" s="79"/>
      <c r="CB19" s="79"/>
      <c r="CC19" s="79"/>
      <c r="CD19" s="81"/>
      <c r="CE19" s="65"/>
      <c r="CF19" s="115"/>
      <c r="CG19" s="1">
        <f t="shared" si="0"/>
        <v>1</v>
      </c>
      <c r="CH19" s="1">
        <f t="shared" si="1"/>
        <v>0</v>
      </c>
      <c r="CI19" s="1">
        <f t="shared" si="2"/>
        <v>0</v>
      </c>
      <c r="CJ19" s="1">
        <f t="shared" si="3"/>
        <v>1</v>
      </c>
    </row>
    <row r="20" spans="1:88" ht="11.25" customHeight="1" x14ac:dyDescent="0.3">
      <c r="A20" s="11"/>
      <c r="B20" s="61"/>
      <c r="C20" s="92"/>
      <c r="D20" s="93"/>
      <c r="E20" s="93"/>
      <c r="F20" s="94"/>
      <c r="G20" s="98"/>
      <c r="H20" s="82">
        <f t="shared" si="4"/>
        <v>5</v>
      </c>
      <c r="I20" s="80"/>
      <c r="J20" s="80"/>
      <c r="K20" s="83"/>
      <c r="L20" s="87"/>
      <c r="M20" s="82" t="str">
        <f t="shared" si="5"/>
        <v>8.11.</v>
      </c>
      <c r="N20" s="80"/>
      <c r="O20" s="80"/>
      <c r="P20" s="80"/>
      <c r="Q20" s="83"/>
      <c r="R20" s="87"/>
      <c r="S20" s="84">
        <f t="shared" si="6"/>
        <v>0.87291666666666667</v>
      </c>
      <c r="T20" s="80"/>
      <c r="U20" s="80"/>
      <c r="V20" s="80"/>
      <c r="W20" s="83"/>
      <c r="X20" s="87"/>
      <c r="Y20" s="82" t="s">
        <v>51</v>
      </c>
      <c r="Z20" s="80"/>
      <c r="AA20" s="80"/>
      <c r="AB20" s="80"/>
      <c r="AC20" s="80"/>
      <c r="AD20" s="80"/>
      <c r="AE20" s="80"/>
      <c r="AF20" s="80"/>
      <c r="AG20" s="80"/>
      <c r="AH20" s="83"/>
      <c r="AI20" s="87"/>
      <c r="AJ20" s="85" t="str">
        <f>$AB$8 &amp; " "</f>
        <v xml:space="preserve">Ratze </v>
      </c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0" t="s">
        <v>2</v>
      </c>
      <c r="AZ20" s="80"/>
      <c r="BA20" s="80"/>
      <c r="BB20" s="76" t="str">
        <f>" " &amp; $BI$8</f>
        <v xml:space="preserve"> Christoph</v>
      </c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6"/>
      <c r="BO20" s="76"/>
      <c r="BP20" s="77"/>
      <c r="BQ20" s="87"/>
      <c r="BR20" s="78">
        <v>2</v>
      </c>
      <c r="BS20" s="79"/>
      <c r="BT20" s="79"/>
      <c r="BU20" s="79"/>
      <c r="BV20" s="79"/>
      <c r="BW20" s="80" t="s">
        <v>2</v>
      </c>
      <c r="BX20" s="80"/>
      <c r="BY20" s="80"/>
      <c r="BZ20" s="79">
        <v>0</v>
      </c>
      <c r="CA20" s="79"/>
      <c r="CB20" s="79"/>
      <c r="CC20" s="79"/>
      <c r="CD20" s="81"/>
      <c r="CE20" s="65"/>
      <c r="CF20" s="115"/>
      <c r="CG20" s="1">
        <f t="shared" si="0"/>
        <v>1</v>
      </c>
      <c r="CH20" s="1">
        <f t="shared" si="1"/>
        <v>1</v>
      </c>
      <c r="CI20" s="1">
        <f t="shared" si="2"/>
        <v>0</v>
      </c>
      <c r="CJ20" s="1">
        <f t="shared" si="3"/>
        <v>0</v>
      </c>
    </row>
    <row r="21" spans="1:88" ht="11.25" customHeight="1" x14ac:dyDescent="0.3">
      <c r="A21" s="11"/>
      <c r="B21" s="61"/>
      <c r="C21" s="92"/>
      <c r="D21" s="93"/>
      <c r="E21" s="93"/>
      <c r="F21" s="94"/>
      <c r="G21" s="98"/>
      <c r="H21" s="82">
        <f t="shared" si="4"/>
        <v>6</v>
      </c>
      <c r="I21" s="80"/>
      <c r="J21" s="80"/>
      <c r="K21" s="83"/>
      <c r="L21" s="87"/>
      <c r="M21" s="82" t="str">
        <f t="shared" si="5"/>
        <v>8.11.</v>
      </c>
      <c r="N21" s="80"/>
      <c r="O21" s="80"/>
      <c r="P21" s="80"/>
      <c r="Q21" s="83"/>
      <c r="R21" s="87"/>
      <c r="S21" s="84">
        <f t="shared" si="6"/>
        <v>0.87291666666666667</v>
      </c>
      <c r="T21" s="80"/>
      <c r="U21" s="80"/>
      <c r="V21" s="80"/>
      <c r="W21" s="83"/>
      <c r="X21" s="87"/>
      <c r="Y21" s="82" t="s">
        <v>35</v>
      </c>
      <c r="Z21" s="80"/>
      <c r="AA21" s="80"/>
      <c r="AB21" s="80"/>
      <c r="AC21" s="80"/>
      <c r="AD21" s="80"/>
      <c r="AE21" s="80"/>
      <c r="AF21" s="80"/>
      <c r="AG21" s="80"/>
      <c r="AH21" s="83"/>
      <c r="AI21" s="87"/>
      <c r="AJ21" s="85" t="str">
        <f>$AX$8 &amp; " "</f>
        <v xml:space="preserve">Markus </v>
      </c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0" t="s">
        <v>2</v>
      </c>
      <c r="AZ21" s="80"/>
      <c r="BA21" s="80"/>
      <c r="BB21" s="76" t="str">
        <f>" " &amp; $BT$8</f>
        <v xml:space="preserve"> Jule</v>
      </c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7"/>
      <c r="BQ21" s="87"/>
      <c r="BR21" s="78">
        <v>3</v>
      </c>
      <c r="BS21" s="79"/>
      <c r="BT21" s="79"/>
      <c r="BU21" s="79"/>
      <c r="BV21" s="79"/>
      <c r="BW21" s="80" t="s">
        <v>2</v>
      </c>
      <c r="BX21" s="80"/>
      <c r="BY21" s="80"/>
      <c r="BZ21" s="79">
        <v>1</v>
      </c>
      <c r="CA21" s="79"/>
      <c r="CB21" s="79"/>
      <c r="CC21" s="79"/>
      <c r="CD21" s="81"/>
      <c r="CE21" s="65"/>
      <c r="CF21" s="115"/>
      <c r="CG21" s="1">
        <f t="shared" si="0"/>
        <v>1</v>
      </c>
      <c r="CH21" s="1">
        <f t="shared" si="1"/>
        <v>1</v>
      </c>
      <c r="CI21" s="1">
        <f t="shared" si="2"/>
        <v>0</v>
      </c>
      <c r="CJ21" s="1">
        <f t="shared" si="3"/>
        <v>0</v>
      </c>
    </row>
    <row r="22" spans="1:88" ht="11.25" customHeight="1" x14ac:dyDescent="0.3">
      <c r="A22" s="11"/>
      <c r="B22" s="61"/>
      <c r="C22" s="92"/>
      <c r="D22" s="93"/>
      <c r="E22" s="93"/>
      <c r="F22" s="94"/>
      <c r="G22" s="98"/>
      <c r="H22" s="82">
        <f t="shared" si="4"/>
        <v>7</v>
      </c>
      <c r="I22" s="80"/>
      <c r="J22" s="80"/>
      <c r="K22" s="83"/>
      <c r="L22" s="87"/>
      <c r="M22" s="82" t="str">
        <f t="shared" si="5"/>
        <v>8.11.</v>
      </c>
      <c r="N22" s="80"/>
      <c r="O22" s="80"/>
      <c r="P22" s="80"/>
      <c r="Q22" s="83"/>
      <c r="R22" s="87"/>
      <c r="S22" s="84">
        <f t="shared" si="6"/>
        <v>0.88124999999999998</v>
      </c>
      <c r="T22" s="80"/>
      <c r="U22" s="80"/>
      <c r="V22" s="80"/>
      <c r="W22" s="83"/>
      <c r="X22" s="87"/>
      <c r="Y22" s="82" t="s">
        <v>50</v>
      </c>
      <c r="Z22" s="80"/>
      <c r="AA22" s="80"/>
      <c r="AB22" s="80"/>
      <c r="AC22" s="80"/>
      <c r="AD22" s="80"/>
      <c r="AE22" s="80"/>
      <c r="AF22" s="80"/>
      <c r="AG22" s="80"/>
      <c r="AH22" s="83"/>
      <c r="AI22" s="87"/>
      <c r="AJ22" s="85" t="str">
        <f>$BI$8 &amp; " "</f>
        <v xml:space="preserve">Christoph </v>
      </c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0" t="s">
        <v>2</v>
      </c>
      <c r="AZ22" s="80"/>
      <c r="BA22" s="80"/>
      <c r="BB22" s="76" t="str">
        <f>" " &amp; $Q$8</f>
        <v xml:space="preserve"> Schmiddi</v>
      </c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7"/>
      <c r="BQ22" s="87"/>
      <c r="BR22" s="78">
        <v>1</v>
      </c>
      <c r="BS22" s="79"/>
      <c r="BT22" s="79"/>
      <c r="BU22" s="79"/>
      <c r="BV22" s="79"/>
      <c r="BW22" s="80" t="s">
        <v>2</v>
      </c>
      <c r="BX22" s="80"/>
      <c r="BY22" s="80"/>
      <c r="BZ22" s="79">
        <v>1</v>
      </c>
      <c r="CA22" s="79"/>
      <c r="CB22" s="79"/>
      <c r="CC22" s="79"/>
      <c r="CD22" s="81"/>
      <c r="CE22" s="65"/>
      <c r="CF22" s="115"/>
      <c r="CG22" s="1">
        <f t="shared" si="0"/>
        <v>1</v>
      </c>
      <c r="CH22" s="1">
        <f t="shared" si="1"/>
        <v>0</v>
      </c>
      <c r="CI22" s="1">
        <f t="shared" si="2"/>
        <v>1</v>
      </c>
      <c r="CJ22" s="1">
        <f t="shared" si="3"/>
        <v>0</v>
      </c>
    </row>
    <row r="23" spans="1:88" ht="11.25" customHeight="1" x14ac:dyDescent="0.3">
      <c r="A23" s="11"/>
      <c r="B23" s="61"/>
      <c r="C23" s="92"/>
      <c r="D23" s="93"/>
      <c r="E23" s="93"/>
      <c r="F23" s="94"/>
      <c r="G23" s="98"/>
      <c r="H23" s="82">
        <f t="shared" si="4"/>
        <v>8</v>
      </c>
      <c r="I23" s="80"/>
      <c r="J23" s="80"/>
      <c r="K23" s="83"/>
      <c r="L23" s="87"/>
      <c r="M23" s="82" t="str">
        <f t="shared" si="5"/>
        <v>8.11.</v>
      </c>
      <c r="N23" s="80"/>
      <c r="O23" s="80"/>
      <c r="P23" s="80"/>
      <c r="Q23" s="83"/>
      <c r="R23" s="87"/>
      <c r="S23" s="84">
        <f t="shared" si="6"/>
        <v>0.88124999999999998</v>
      </c>
      <c r="T23" s="80"/>
      <c r="U23" s="80"/>
      <c r="V23" s="80"/>
      <c r="W23" s="83"/>
      <c r="X23" s="87"/>
      <c r="Y23" s="82" t="s">
        <v>51</v>
      </c>
      <c r="Z23" s="80"/>
      <c r="AA23" s="80"/>
      <c r="AB23" s="80"/>
      <c r="AC23" s="80"/>
      <c r="AD23" s="80"/>
      <c r="AE23" s="80"/>
      <c r="AF23" s="80"/>
      <c r="AG23" s="80"/>
      <c r="AH23" s="83"/>
      <c r="AI23" s="87"/>
      <c r="AJ23" s="85" t="str">
        <f>$AB$8 &amp; " "</f>
        <v xml:space="preserve">Ratze </v>
      </c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0" t="s">
        <v>2</v>
      </c>
      <c r="AZ23" s="80"/>
      <c r="BA23" s="80"/>
      <c r="BB23" s="76" t="str">
        <f>" " &amp; $AX$8</f>
        <v xml:space="preserve"> Markus</v>
      </c>
      <c r="BC23" s="76"/>
      <c r="BD23" s="76"/>
      <c r="BE23" s="76"/>
      <c r="BF23" s="76"/>
      <c r="BG23" s="76"/>
      <c r="BH23" s="76"/>
      <c r="BI23" s="76"/>
      <c r="BJ23" s="76"/>
      <c r="BK23" s="76"/>
      <c r="BL23" s="76"/>
      <c r="BM23" s="76"/>
      <c r="BN23" s="76"/>
      <c r="BO23" s="76"/>
      <c r="BP23" s="77"/>
      <c r="BQ23" s="87"/>
      <c r="BR23" s="78">
        <v>2</v>
      </c>
      <c r="BS23" s="79"/>
      <c r="BT23" s="79"/>
      <c r="BU23" s="79"/>
      <c r="BV23" s="79"/>
      <c r="BW23" s="80" t="s">
        <v>2</v>
      </c>
      <c r="BX23" s="80"/>
      <c r="BY23" s="80"/>
      <c r="BZ23" s="79">
        <v>1</v>
      </c>
      <c r="CA23" s="79"/>
      <c r="CB23" s="79"/>
      <c r="CC23" s="79"/>
      <c r="CD23" s="81"/>
      <c r="CE23" s="65"/>
      <c r="CF23" s="115"/>
      <c r="CG23" s="1">
        <f t="shared" si="0"/>
        <v>1</v>
      </c>
      <c r="CH23" s="1">
        <f t="shared" si="1"/>
        <v>1</v>
      </c>
      <c r="CI23" s="1">
        <f t="shared" si="2"/>
        <v>0</v>
      </c>
      <c r="CJ23" s="1">
        <f t="shared" si="3"/>
        <v>0</v>
      </c>
    </row>
    <row r="24" spans="1:88" ht="11.25" customHeight="1" x14ac:dyDescent="0.3">
      <c r="A24" s="11"/>
      <c r="B24" s="61"/>
      <c r="C24" s="92"/>
      <c r="D24" s="93"/>
      <c r="E24" s="93"/>
      <c r="F24" s="94"/>
      <c r="G24" s="98"/>
      <c r="H24" s="82">
        <f t="shared" si="4"/>
        <v>9</v>
      </c>
      <c r="I24" s="80"/>
      <c r="J24" s="80"/>
      <c r="K24" s="83"/>
      <c r="L24" s="87"/>
      <c r="M24" s="82" t="str">
        <f t="shared" si="5"/>
        <v>8.11.</v>
      </c>
      <c r="N24" s="80"/>
      <c r="O24" s="80"/>
      <c r="P24" s="80"/>
      <c r="Q24" s="83"/>
      <c r="R24" s="87"/>
      <c r="S24" s="84">
        <f t="shared" si="6"/>
        <v>0.88124999999999998</v>
      </c>
      <c r="T24" s="80"/>
      <c r="U24" s="80"/>
      <c r="V24" s="80"/>
      <c r="W24" s="83"/>
      <c r="X24" s="87"/>
      <c r="Y24" s="82" t="s">
        <v>35</v>
      </c>
      <c r="Z24" s="80"/>
      <c r="AA24" s="80"/>
      <c r="AB24" s="80"/>
      <c r="AC24" s="80"/>
      <c r="AD24" s="80"/>
      <c r="AE24" s="80"/>
      <c r="AF24" s="80"/>
      <c r="AG24" s="80"/>
      <c r="AH24" s="83"/>
      <c r="AI24" s="87"/>
      <c r="AJ24" s="85" t="str">
        <f>$BT$8 &amp; " "</f>
        <v xml:space="preserve">Jule </v>
      </c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6"/>
      <c r="AY24" s="80" t="s">
        <v>2</v>
      </c>
      <c r="AZ24" s="80"/>
      <c r="BA24" s="80"/>
      <c r="BB24" s="76" t="str">
        <f>" " &amp; $AM$8</f>
        <v xml:space="preserve"> Patrick</v>
      </c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7"/>
      <c r="BQ24" s="87"/>
      <c r="BR24" s="78">
        <v>1</v>
      </c>
      <c r="BS24" s="79"/>
      <c r="BT24" s="79"/>
      <c r="BU24" s="79"/>
      <c r="BV24" s="79"/>
      <c r="BW24" s="80" t="s">
        <v>2</v>
      </c>
      <c r="BX24" s="80"/>
      <c r="BY24" s="80"/>
      <c r="BZ24" s="79">
        <v>2</v>
      </c>
      <c r="CA24" s="79"/>
      <c r="CB24" s="79"/>
      <c r="CC24" s="79"/>
      <c r="CD24" s="81"/>
      <c r="CE24" s="65"/>
      <c r="CF24" s="115"/>
      <c r="CG24" s="1">
        <f t="shared" si="0"/>
        <v>1</v>
      </c>
      <c r="CH24" s="1">
        <f t="shared" si="1"/>
        <v>0</v>
      </c>
      <c r="CI24" s="1">
        <f t="shared" si="2"/>
        <v>0</v>
      </c>
      <c r="CJ24" s="1">
        <f t="shared" si="3"/>
        <v>1</v>
      </c>
    </row>
    <row r="25" spans="1:88" ht="11.25" customHeight="1" x14ac:dyDescent="0.3">
      <c r="A25" s="11"/>
      <c r="B25" s="61"/>
      <c r="C25" s="92"/>
      <c r="D25" s="93"/>
      <c r="E25" s="93"/>
      <c r="F25" s="94"/>
      <c r="G25" s="98"/>
      <c r="H25" s="82">
        <f t="shared" si="4"/>
        <v>10</v>
      </c>
      <c r="I25" s="80"/>
      <c r="J25" s="80"/>
      <c r="K25" s="83"/>
      <c r="L25" s="87"/>
      <c r="M25" s="82" t="str">
        <f t="shared" si="5"/>
        <v>8.11.</v>
      </c>
      <c r="N25" s="80"/>
      <c r="O25" s="80"/>
      <c r="P25" s="80"/>
      <c r="Q25" s="83"/>
      <c r="R25" s="87"/>
      <c r="S25" s="84">
        <f t="shared" si="6"/>
        <v>0.88958333333333328</v>
      </c>
      <c r="T25" s="80"/>
      <c r="U25" s="80"/>
      <c r="V25" s="80"/>
      <c r="W25" s="83"/>
      <c r="X25" s="87"/>
      <c r="Y25" s="82" t="s">
        <v>50</v>
      </c>
      <c r="Z25" s="80"/>
      <c r="AA25" s="80"/>
      <c r="AB25" s="80"/>
      <c r="AC25" s="80"/>
      <c r="AD25" s="80"/>
      <c r="AE25" s="80"/>
      <c r="AF25" s="80"/>
      <c r="AG25" s="80"/>
      <c r="AH25" s="83"/>
      <c r="AI25" s="87"/>
      <c r="AJ25" s="85" t="str">
        <f>$Q$8 &amp; " "</f>
        <v xml:space="preserve">Schmiddi </v>
      </c>
      <c r="AK25" s="86"/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86"/>
      <c r="AY25" s="80" t="s">
        <v>2</v>
      </c>
      <c r="AZ25" s="80"/>
      <c r="BA25" s="80"/>
      <c r="BB25" s="76" t="str">
        <f>" " &amp; $AX$8</f>
        <v xml:space="preserve"> Markus</v>
      </c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76"/>
      <c r="BN25" s="76"/>
      <c r="BO25" s="76"/>
      <c r="BP25" s="77"/>
      <c r="BQ25" s="87"/>
      <c r="BR25" s="78">
        <v>1</v>
      </c>
      <c r="BS25" s="79"/>
      <c r="BT25" s="79"/>
      <c r="BU25" s="79"/>
      <c r="BV25" s="79"/>
      <c r="BW25" s="80" t="s">
        <v>2</v>
      </c>
      <c r="BX25" s="80"/>
      <c r="BY25" s="80"/>
      <c r="BZ25" s="79">
        <v>2</v>
      </c>
      <c r="CA25" s="79"/>
      <c r="CB25" s="79"/>
      <c r="CC25" s="79"/>
      <c r="CD25" s="81"/>
      <c r="CE25" s="65"/>
      <c r="CF25" s="115"/>
      <c r="CG25" s="1">
        <f t="shared" si="0"/>
        <v>1</v>
      </c>
      <c r="CH25" s="1">
        <f t="shared" si="1"/>
        <v>0</v>
      </c>
      <c r="CI25" s="1">
        <f t="shared" si="2"/>
        <v>0</v>
      </c>
      <c r="CJ25" s="1">
        <f t="shared" si="3"/>
        <v>1</v>
      </c>
    </row>
    <row r="26" spans="1:88" ht="11.25" customHeight="1" x14ac:dyDescent="0.3">
      <c r="A26" s="11"/>
      <c r="B26" s="61"/>
      <c r="C26" s="92"/>
      <c r="D26" s="93"/>
      <c r="E26" s="93"/>
      <c r="F26" s="94"/>
      <c r="G26" s="98"/>
      <c r="H26" s="82">
        <f t="shared" si="4"/>
        <v>11</v>
      </c>
      <c r="I26" s="80"/>
      <c r="J26" s="80"/>
      <c r="K26" s="83"/>
      <c r="L26" s="87"/>
      <c r="M26" s="82" t="str">
        <f t="shared" si="5"/>
        <v>8.11.</v>
      </c>
      <c r="N26" s="80"/>
      <c r="O26" s="80"/>
      <c r="P26" s="80"/>
      <c r="Q26" s="83"/>
      <c r="R26" s="87"/>
      <c r="S26" s="84">
        <f t="shared" si="6"/>
        <v>0.88958333333333328</v>
      </c>
      <c r="T26" s="80"/>
      <c r="U26" s="80"/>
      <c r="V26" s="80"/>
      <c r="W26" s="83"/>
      <c r="X26" s="87"/>
      <c r="Y26" s="82" t="s">
        <v>51</v>
      </c>
      <c r="Z26" s="80"/>
      <c r="AA26" s="80"/>
      <c r="AB26" s="80"/>
      <c r="AC26" s="80"/>
      <c r="AD26" s="80"/>
      <c r="AE26" s="80"/>
      <c r="AF26" s="80"/>
      <c r="AG26" s="80"/>
      <c r="AH26" s="83"/>
      <c r="AI26" s="87"/>
      <c r="AJ26" s="85" t="str">
        <f>$BT$8 &amp; " "</f>
        <v xml:space="preserve">Jule </v>
      </c>
      <c r="AK26" s="86"/>
      <c r="AL26" s="86"/>
      <c r="AM26" s="86"/>
      <c r="AN26" s="86"/>
      <c r="AO26" s="86"/>
      <c r="AP26" s="86"/>
      <c r="AQ26" s="86"/>
      <c r="AR26" s="86"/>
      <c r="AS26" s="86"/>
      <c r="AT26" s="86"/>
      <c r="AU26" s="86"/>
      <c r="AV26" s="86"/>
      <c r="AW26" s="86"/>
      <c r="AX26" s="86"/>
      <c r="AY26" s="80" t="s">
        <v>2</v>
      </c>
      <c r="AZ26" s="80"/>
      <c r="BA26" s="80"/>
      <c r="BB26" s="76" t="str">
        <f>" " &amp; $AB$8</f>
        <v xml:space="preserve"> Ratze</v>
      </c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76"/>
      <c r="BN26" s="76"/>
      <c r="BO26" s="76"/>
      <c r="BP26" s="77"/>
      <c r="BQ26" s="87"/>
      <c r="BR26" s="78">
        <v>3</v>
      </c>
      <c r="BS26" s="79"/>
      <c r="BT26" s="79"/>
      <c r="BU26" s="79"/>
      <c r="BV26" s="79"/>
      <c r="BW26" s="80" t="s">
        <v>2</v>
      </c>
      <c r="BX26" s="80"/>
      <c r="BY26" s="80"/>
      <c r="BZ26" s="79">
        <v>0</v>
      </c>
      <c r="CA26" s="79"/>
      <c r="CB26" s="79"/>
      <c r="CC26" s="79"/>
      <c r="CD26" s="81"/>
      <c r="CE26" s="65"/>
      <c r="CF26" s="115"/>
      <c r="CG26" s="1">
        <f t="shared" si="0"/>
        <v>1</v>
      </c>
      <c r="CH26" s="1">
        <f t="shared" si="1"/>
        <v>1</v>
      </c>
      <c r="CI26" s="1">
        <f t="shared" si="2"/>
        <v>0</v>
      </c>
      <c r="CJ26" s="1">
        <f t="shared" si="3"/>
        <v>0</v>
      </c>
    </row>
    <row r="27" spans="1:88" ht="11.25" customHeight="1" x14ac:dyDescent="0.3">
      <c r="A27" s="11"/>
      <c r="B27" s="61"/>
      <c r="C27" s="92"/>
      <c r="D27" s="93"/>
      <c r="E27" s="93"/>
      <c r="F27" s="94"/>
      <c r="G27" s="98"/>
      <c r="H27" s="82">
        <f t="shared" si="4"/>
        <v>12</v>
      </c>
      <c r="I27" s="80"/>
      <c r="J27" s="80"/>
      <c r="K27" s="83"/>
      <c r="L27" s="87"/>
      <c r="M27" s="82" t="str">
        <f t="shared" si="5"/>
        <v>8.11.</v>
      </c>
      <c r="N27" s="80"/>
      <c r="O27" s="80"/>
      <c r="P27" s="80"/>
      <c r="Q27" s="83"/>
      <c r="R27" s="87"/>
      <c r="S27" s="84">
        <f t="shared" si="6"/>
        <v>0.88958333333333328</v>
      </c>
      <c r="T27" s="80"/>
      <c r="U27" s="80"/>
      <c r="V27" s="80"/>
      <c r="W27" s="83"/>
      <c r="X27" s="87"/>
      <c r="Y27" s="82" t="s">
        <v>35</v>
      </c>
      <c r="Z27" s="80"/>
      <c r="AA27" s="80"/>
      <c r="AB27" s="80"/>
      <c r="AC27" s="80"/>
      <c r="AD27" s="80"/>
      <c r="AE27" s="80"/>
      <c r="AF27" s="80"/>
      <c r="AG27" s="80"/>
      <c r="AH27" s="83"/>
      <c r="AI27" s="87"/>
      <c r="AJ27" s="85" t="str">
        <f>$AM$8 &amp; " "</f>
        <v xml:space="preserve">Patrick </v>
      </c>
      <c r="AK27" s="86"/>
      <c r="AL27" s="86"/>
      <c r="AM27" s="86"/>
      <c r="AN27" s="86"/>
      <c r="AO27" s="86"/>
      <c r="AP27" s="86"/>
      <c r="AQ27" s="86"/>
      <c r="AR27" s="86"/>
      <c r="AS27" s="86"/>
      <c r="AT27" s="86"/>
      <c r="AU27" s="86"/>
      <c r="AV27" s="86"/>
      <c r="AW27" s="86"/>
      <c r="AX27" s="86"/>
      <c r="AY27" s="80" t="s">
        <v>2</v>
      </c>
      <c r="AZ27" s="80"/>
      <c r="BA27" s="80"/>
      <c r="BB27" s="76" t="str">
        <f>" " &amp; $BI$8</f>
        <v xml:space="preserve"> Christoph</v>
      </c>
      <c r="BC27" s="76"/>
      <c r="BD27" s="76"/>
      <c r="BE27" s="76"/>
      <c r="BF27" s="76"/>
      <c r="BG27" s="76"/>
      <c r="BH27" s="76"/>
      <c r="BI27" s="76"/>
      <c r="BJ27" s="76"/>
      <c r="BK27" s="76"/>
      <c r="BL27" s="76"/>
      <c r="BM27" s="76"/>
      <c r="BN27" s="76"/>
      <c r="BO27" s="76"/>
      <c r="BP27" s="77"/>
      <c r="BQ27" s="87"/>
      <c r="BR27" s="78">
        <v>2</v>
      </c>
      <c r="BS27" s="79"/>
      <c r="BT27" s="79"/>
      <c r="BU27" s="79"/>
      <c r="BV27" s="79"/>
      <c r="BW27" s="80" t="s">
        <v>2</v>
      </c>
      <c r="BX27" s="80"/>
      <c r="BY27" s="80"/>
      <c r="BZ27" s="79">
        <v>1</v>
      </c>
      <c r="CA27" s="79"/>
      <c r="CB27" s="79"/>
      <c r="CC27" s="79"/>
      <c r="CD27" s="81"/>
      <c r="CE27" s="65"/>
      <c r="CF27" s="115"/>
      <c r="CG27" s="1">
        <f t="shared" si="0"/>
        <v>1</v>
      </c>
      <c r="CH27" s="1">
        <f t="shared" si="1"/>
        <v>1</v>
      </c>
      <c r="CI27" s="1">
        <f t="shared" si="2"/>
        <v>0</v>
      </c>
      <c r="CJ27" s="1">
        <f t="shared" si="3"/>
        <v>0</v>
      </c>
    </row>
    <row r="28" spans="1:88" ht="11.25" customHeight="1" x14ac:dyDescent="0.3">
      <c r="A28" s="11"/>
      <c r="B28" s="61"/>
      <c r="C28" s="92"/>
      <c r="D28" s="93"/>
      <c r="E28" s="93"/>
      <c r="F28" s="94"/>
      <c r="G28" s="98"/>
      <c r="H28" s="82">
        <f t="shared" si="4"/>
        <v>13</v>
      </c>
      <c r="I28" s="80"/>
      <c r="J28" s="80"/>
      <c r="K28" s="83"/>
      <c r="L28" s="87"/>
      <c r="M28" s="82" t="str">
        <f t="shared" si="5"/>
        <v>8.11.</v>
      </c>
      <c r="N28" s="80"/>
      <c r="O28" s="80"/>
      <c r="P28" s="80"/>
      <c r="Q28" s="83"/>
      <c r="R28" s="87"/>
      <c r="S28" s="84">
        <f t="shared" si="6"/>
        <v>0.89791666666666659</v>
      </c>
      <c r="T28" s="80"/>
      <c r="U28" s="80"/>
      <c r="V28" s="80"/>
      <c r="W28" s="83"/>
      <c r="X28" s="87"/>
      <c r="Y28" s="82" t="s">
        <v>50</v>
      </c>
      <c r="Z28" s="80"/>
      <c r="AA28" s="80"/>
      <c r="AB28" s="80"/>
      <c r="AC28" s="80"/>
      <c r="AD28" s="80"/>
      <c r="AE28" s="80"/>
      <c r="AF28" s="80"/>
      <c r="AG28" s="80"/>
      <c r="AH28" s="83"/>
      <c r="AI28" s="87"/>
      <c r="AJ28" s="85" t="str">
        <f>$BT$8 &amp; " "</f>
        <v xml:space="preserve">Jule </v>
      </c>
      <c r="AK28" s="86"/>
      <c r="AL28" s="86"/>
      <c r="AM28" s="86"/>
      <c r="AN28" s="86"/>
      <c r="AO28" s="86"/>
      <c r="AP28" s="86"/>
      <c r="AQ28" s="86"/>
      <c r="AR28" s="86"/>
      <c r="AS28" s="86"/>
      <c r="AT28" s="86"/>
      <c r="AU28" s="86"/>
      <c r="AV28" s="86"/>
      <c r="AW28" s="86"/>
      <c r="AX28" s="86"/>
      <c r="AY28" s="80" t="s">
        <v>2</v>
      </c>
      <c r="AZ28" s="80"/>
      <c r="BA28" s="80"/>
      <c r="BB28" s="76" t="str">
        <f>" " &amp; $Q$8</f>
        <v xml:space="preserve"> Schmiddi</v>
      </c>
      <c r="BC28" s="76"/>
      <c r="BD28" s="76"/>
      <c r="BE28" s="76"/>
      <c r="BF28" s="76"/>
      <c r="BG28" s="76"/>
      <c r="BH28" s="76"/>
      <c r="BI28" s="76"/>
      <c r="BJ28" s="76"/>
      <c r="BK28" s="76"/>
      <c r="BL28" s="76"/>
      <c r="BM28" s="76"/>
      <c r="BN28" s="76"/>
      <c r="BO28" s="76"/>
      <c r="BP28" s="77"/>
      <c r="BQ28" s="87"/>
      <c r="BR28" s="78">
        <v>4</v>
      </c>
      <c r="BS28" s="79"/>
      <c r="BT28" s="79"/>
      <c r="BU28" s="79"/>
      <c r="BV28" s="79"/>
      <c r="BW28" s="80" t="s">
        <v>2</v>
      </c>
      <c r="BX28" s="80"/>
      <c r="BY28" s="80"/>
      <c r="BZ28" s="79">
        <v>0</v>
      </c>
      <c r="CA28" s="79"/>
      <c r="CB28" s="79"/>
      <c r="CC28" s="79"/>
      <c r="CD28" s="81"/>
      <c r="CE28" s="65"/>
      <c r="CF28" s="115"/>
      <c r="CG28" s="1">
        <f t="shared" si="0"/>
        <v>1</v>
      </c>
      <c r="CH28" s="1">
        <f t="shared" si="1"/>
        <v>1</v>
      </c>
      <c r="CI28" s="1">
        <f t="shared" si="2"/>
        <v>0</v>
      </c>
      <c r="CJ28" s="1">
        <f t="shared" si="3"/>
        <v>0</v>
      </c>
    </row>
    <row r="29" spans="1:88" ht="11.25" customHeight="1" x14ac:dyDescent="0.3">
      <c r="A29" s="11"/>
      <c r="B29" s="61"/>
      <c r="C29" s="92"/>
      <c r="D29" s="93"/>
      <c r="E29" s="93"/>
      <c r="F29" s="94"/>
      <c r="G29" s="98"/>
      <c r="H29" s="82">
        <f t="shared" si="4"/>
        <v>14</v>
      </c>
      <c r="I29" s="80"/>
      <c r="J29" s="80"/>
      <c r="K29" s="83"/>
      <c r="L29" s="87"/>
      <c r="M29" s="82" t="str">
        <f t="shared" si="5"/>
        <v>8.11.</v>
      </c>
      <c r="N29" s="80"/>
      <c r="O29" s="80"/>
      <c r="P29" s="80"/>
      <c r="Q29" s="83"/>
      <c r="R29" s="87"/>
      <c r="S29" s="84">
        <f t="shared" si="6"/>
        <v>0.89791666666666659</v>
      </c>
      <c r="T29" s="80"/>
      <c r="U29" s="80"/>
      <c r="V29" s="80"/>
      <c r="W29" s="83"/>
      <c r="X29" s="87"/>
      <c r="Y29" s="82" t="s">
        <v>51</v>
      </c>
      <c r="Z29" s="80"/>
      <c r="AA29" s="80"/>
      <c r="AB29" s="80"/>
      <c r="AC29" s="80"/>
      <c r="AD29" s="80"/>
      <c r="AE29" s="80"/>
      <c r="AF29" s="80"/>
      <c r="AG29" s="80"/>
      <c r="AH29" s="83"/>
      <c r="AI29" s="87"/>
      <c r="AJ29" s="85" t="str">
        <f>$AB$8 &amp; " "</f>
        <v xml:space="preserve">Ratze </v>
      </c>
      <c r="AK29" s="86"/>
      <c r="AL29" s="86"/>
      <c r="AM29" s="86"/>
      <c r="AN29" s="86"/>
      <c r="AO29" s="86"/>
      <c r="AP29" s="86"/>
      <c r="AQ29" s="86"/>
      <c r="AR29" s="86"/>
      <c r="AS29" s="86"/>
      <c r="AT29" s="86"/>
      <c r="AU29" s="86"/>
      <c r="AV29" s="86"/>
      <c r="AW29" s="86"/>
      <c r="AX29" s="86"/>
      <c r="AY29" s="80" t="s">
        <v>2</v>
      </c>
      <c r="AZ29" s="80"/>
      <c r="BA29" s="80"/>
      <c r="BB29" s="76" t="str">
        <f>" " &amp; $AM$8</f>
        <v xml:space="preserve"> Patrick</v>
      </c>
      <c r="BC29" s="76"/>
      <c r="BD29" s="76"/>
      <c r="BE29" s="76"/>
      <c r="BF29" s="76"/>
      <c r="BG29" s="76"/>
      <c r="BH29" s="76"/>
      <c r="BI29" s="76"/>
      <c r="BJ29" s="76"/>
      <c r="BK29" s="76"/>
      <c r="BL29" s="76"/>
      <c r="BM29" s="76"/>
      <c r="BN29" s="76"/>
      <c r="BO29" s="76"/>
      <c r="BP29" s="77"/>
      <c r="BQ29" s="87"/>
      <c r="BR29" s="78">
        <v>4</v>
      </c>
      <c r="BS29" s="79"/>
      <c r="BT29" s="79"/>
      <c r="BU29" s="79"/>
      <c r="BV29" s="79"/>
      <c r="BW29" s="80" t="s">
        <v>2</v>
      </c>
      <c r="BX29" s="80"/>
      <c r="BY29" s="80"/>
      <c r="BZ29" s="79">
        <v>0</v>
      </c>
      <c r="CA29" s="79"/>
      <c r="CB29" s="79"/>
      <c r="CC29" s="79"/>
      <c r="CD29" s="81"/>
      <c r="CE29" s="65"/>
      <c r="CF29" s="115"/>
      <c r="CG29" s="1">
        <f t="shared" si="0"/>
        <v>1</v>
      </c>
      <c r="CH29" s="1">
        <f t="shared" si="1"/>
        <v>1</v>
      </c>
      <c r="CI29" s="1">
        <f t="shared" si="2"/>
        <v>0</v>
      </c>
      <c r="CJ29" s="1">
        <f t="shared" si="3"/>
        <v>0</v>
      </c>
    </row>
    <row r="30" spans="1:88" ht="11.25" customHeight="1" x14ac:dyDescent="0.3">
      <c r="A30" s="11"/>
      <c r="B30" s="61"/>
      <c r="C30" s="95"/>
      <c r="D30" s="96"/>
      <c r="E30" s="96"/>
      <c r="F30" s="97"/>
      <c r="G30" s="98"/>
      <c r="H30" s="82">
        <f t="shared" si="4"/>
        <v>15</v>
      </c>
      <c r="I30" s="80"/>
      <c r="J30" s="80"/>
      <c r="K30" s="83"/>
      <c r="L30" s="87"/>
      <c r="M30" s="82" t="str">
        <f t="shared" si="5"/>
        <v>8.11.</v>
      </c>
      <c r="N30" s="80"/>
      <c r="O30" s="80"/>
      <c r="P30" s="80"/>
      <c r="Q30" s="83"/>
      <c r="R30" s="87"/>
      <c r="S30" s="84">
        <f t="shared" si="6"/>
        <v>0.89791666666666659</v>
      </c>
      <c r="T30" s="80"/>
      <c r="U30" s="80"/>
      <c r="V30" s="80"/>
      <c r="W30" s="83"/>
      <c r="X30" s="87"/>
      <c r="Y30" s="82" t="s">
        <v>35</v>
      </c>
      <c r="Z30" s="80"/>
      <c r="AA30" s="80"/>
      <c r="AB30" s="80"/>
      <c r="AC30" s="80"/>
      <c r="AD30" s="80"/>
      <c r="AE30" s="80"/>
      <c r="AF30" s="80"/>
      <c r="AG30" s="80"/>
      <c r="AH30" s="83"/>
      <c r="AI30" s="87"/>
      <c r="AJ30" s="85" t="str">
        <f>$AX$8 &amp; " "</f>
        <v xml:space="preserve">Markus </v>
      </c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0" t="s">
        <v>2</v>
      </c>
      <c r="AZ30" s="80"/>
      <c r="BA30" s="80"/>
      <c r="BB30" s="76" t="str">
        <f>" " &amp; $BI$8</f>
        <v xml:space="preserve"> Christoph</v>
      </c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76"/>
      <c r="BN30" s="76"/>
      <c r="BO30" s="76"/>
      <c r="BP30" s="77"/>
      <c r="BQ30" s="87"/>
      <c r="BR30" s="78">
        <v>1</v>
      </c>
      <c r="BS30" s="79"/>
      <c r="BT30" s="79"/>
      <c r="BU30" s="79"/>
      <c r="BV30" s="79"/>
      <c r="BW30" s="80" t="s">
        <v>2</v>
      </c>
      <c r="BX30" s="80"/>
      <c r="BY30" s="80"/>
      <c r="BZ30" s="79">
        <v>1</v>
      </c>
      <c r="CA30" s="79"/>
      <c r="CB30" s="79"/>
      <c r="CC30" s="79"/>
      <c r="CD30" s="81"/>
      <c r="CE30" s="65"/>
      <c r="CF30" s="115"/>
      <c r="CG30" s="1">
        <f t="shared" si="0"/>
        <v>1</v>
      </c>
      <c r="CH30" s="1">
        <f t="shared" si="1"/>
        <v>0</v>
      </c>
      <c r="CI30" s="1">
        <f t="shared" si="2"/>
        <v>1</v>
      </c>
      <c r="CJ30" s="1">
        <f t="shared" si="3"/>
        <v>0</v>
      </c>
    </row>
    <row r="31" spans="1:88" ht="7.5" customHeight="1" x14ac:dyDescent="0.3">
      <c r="A31" s="11"/>
      <c r="B31" s="61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65"/>
      <c r="CF31" s="115"/>
    </row>
    <row r="32" spans="1:88" ht="11.25" customHeight="1" x14ac:dyDescent="0.3">
      <c r="A32" s="11"/>
      <c r="B32" s="61"/>
      <c r="C32" s="89" t="s">
        <v>10</v>
      </c>
      <c r="D32" s="90"/>
      <c r="E32" s="90"/>
      <c r="F32" s="91"/>
      <c r="G32" s="87"/>
      <c r="H32" s="82">
        <f>H30+1</f>
        <v>16</v>
      </c>
      <c r="I32" s="80"/>
      <c r="J32" s="80"/>
      <c r="K32" s="83"/>
      <c r="L32" s="87"/>
      <c r="M32" s="82" t="str">
        <f t="shared" ref="M32:M46" si="7">$M$16</f>
        <v>8.11.</v>
      </c>
      <c r="N32" s="80"/>
      <c r="O32" s="80"/>
      <c r="P32" s="80"/>
      <c r="Q32" s="83"/>
      <c r="R32" s="87"/>
      <c r="S32" s="84">
        <f>S30+$C$14</f>
        <v>0.90624999999999989</v>
      </c>
      <c r="T32" s="80"/>
      <c r="U32" s="80"/>
      <c r="V32" s="80"/>
      <c r="W32" s="83"/>
      <c r="X32" s="87"/>
      <c r="Y32" s="82" t="str">
        <f>$Y$17</f>
        <v>Fernseher (Wand)</v>
      </c>
      <c r="Z32" s="80"/>
      <c r="AA32" s="80"/>
      <c r="AB32" s="80"/>
      <c r="AC32" s="80"/>
      <c r="AD32" s="80"/>
      <c r="AE32" s="80"/>
      <c r="AF32" s="80"/>
      <c r="AG32" s="80"/>
      <c r="AH32" s="83"/>
      <c r="AI32" s="87"/>
      <c r="AJ32" s="85" t="str">
        <f>$AB$8 &amp; " "</f>
        <v xml:space="preserve">Ratze </v>
      </c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0" t="s">
        <v>2</v>
      </c>
      <c r="AZ32" s="80"/>
      <c r="BA32" s="80"/>
      <c r="BB32" s="76" t="str">
        <f>" " &amp; $Q$8</f>
        <v xml:space="preserve"> Schmiddi</v>
      </c>
      <c r="BC32" s="76"/>
      <c r="BD32" s="76"/>
      <c r="BE32" s="76"/>
      <c r="BF32" s="76"/>
      <c r="BG32" s="76"/>
      <c r="BH32" s="76"/>
      <c r="BI32" s="76"/>
      <c r="BJ32" s="76"/>
      <c r="BK32" s="76"/>
      <c r="BL32" s="76"/>
      <c r="BM32" s="76"/>
      <c r="BN32" s="76"/>
      <c r="BO32" s="76"/>
      <c r="BP32" s="77"/>
      <c r="BQ32" s="87"/>
      <c r="BR32" s="78">
        <v>2</v>
      </c>
      <c r="BS32" s="79"/>
      <c r="BT32" s="79"/>
      <c r="BU32" s="79"/>
      <c r="BV32" s="79"/>
      <c r="BW32" s="80" t="s">
        <v>2</v>
      </c>
      <c r="BX32" s="80"/>
      <c r="BY32" s="80"/>
      <c r="BZ32" s="79">
        <v>1</v>
      </c>
      <c r="CA32" s="79"/>
      <c r="CB32" s="79"/>
      <c r="CC32" s="79"/>
      <c r="CD32" s="81"/>
      <c r="CE32" s="65"/>
      <c r="CF32" s="115"/>
      <c r="CG32" s="1">
        <f t="shared" ref="CG32:CG46" si="8">IF(AND(ISNUMBER(BR32),ISNUMBER(BZ32)),1,0)</f>
        <v>1</v>
      </c>
      <c r="CH32" s="1">
        <f t="shared" ref="CH32:CH46" si="9">IF(OR(ISBLANK(BR32),ISBLANK(BZ32)),0,IF(BR32&gt;BZ32,1,0))</f>
        <v>1</v>
      </c>
      <c r="CI32" s="1">
        <f t="shared" ref="CI32:CI46" si="10">IF(OR(ISBLANK(BR32),ISBLANK(BZ32)),0,IF(BR32=BZ32,1,0))</f>
        <v>0</v>
      </c>
      <c r="CJ32" s="1">
        <f t="shared" ref="CJ32:CJ46" si="11">IF(OR(ISBLANK(BR32),ISBLANK(BZ32)),0,IF(BR32&lt;BZ32,1,0))</f>
        <v>0</v>
      </c>
    </row>
    <row r="33" spans="1:88" ht="11.25" customHeight="1" x14ac:dyDescent="0.3">
      <c r="A33" s="11"/>
      <c r="B33" s="61"/>
      <c r="C33" s="92"/>
      <c r="D33" s="93"/>
      <c r="E33" s="93"/>
      <c r="F33" s="94"/>
      <c r="G33" s="87"/>
      <c r="H33" s="82">
        <f>H32+1</f>
        <v>17</v>
      </c>
      <c r="I33" s="80"/>
      <c r="J33" s="80"/>
      <c r="K33" s="83"/>
      <c r="L33" s="87"/>
      <c r="M33" s="82" t="str">
        <f t="shared" si="7"/>
        <v>8.11.</v>
      </c>
      <c r="N33" s="80"/>
      <c r="O33" s="80"/>
      <c r="P33" s="80"/>
      <c r="Q33" s="83"/>
      <c r="R33" s="87"/>
      <c r="S33" s="84">
        <f>S30+$C$14</f>
        <v>0.90624999999999989</v>
      </c>
      <c r="T33" s="80"/>
      <c r="U33" s="80"/>
      <c r="V33" s="80"/>
      <c r="W33" s="83"/>
      <c r="X33" s="87"/>
      <c r="Y33" s="82" t="str">
        <f>$Y$18</f>
        <v>Fernseher (Kamin)</v>
      </c>
      <c r="Z33" s="80"/>
      <c r="AA33" s="80"/>
      <c r="AB33" s="80"/>
      <c r="AC33" s="80"/>
      <c r="AD33" s="80"/>
      <c r="AE33" s="80"/>
      <c r="AF33" s="80"/>
      <c r="AG33" s="80"/>
      <c r="AH33" s="83"/>
      <c r="AI33" s="87"/>
      <c r="AJ33" s="85" t="str">
        <f>$AX$8 &amp; " "</f>
        <v xml:space="preserve">Markus </v>
      </c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0" t="s">
        <v>2</v>
      </c>
      <c r="AZ33" s="80"/>
      <c r="BA33" s="80"/>
      <c r="BB33" s="76" t="str">
        <f>" " &amp; $AM$8</f>
        <v xml:space="preserve"> Patrick</v>
      </c>
      <c r="BC33" s="76"/>
      <c r="BD33" s="76"/>
      <c r="BE33" s="76"/>
      <c r="BF33" s="76"/>
      <c r="BG33" s="76"/>
      <c r="BH33" s="76"/>
      <c r="BI33" s="76"/>
      <c r="BJ33" s="76"/>
      <c r="BK33" s="76"/>
      <c r="BL33" s="76"/>
      <c r="BM33" s="76"/>
      <c r="BN33" s="76"/>
      <c r="BO33" s="76"/>
      <c r="BP33" s="77"/>
      <c r="BQ33" s="87"/>
      <c r="BR33" s="78">
        <v>4</v>
      </c>
      <c r="BS33" s="79"/>
      <c r="BT33" s="79"/>
      <c r="BU33" s="79"/>
      <c r="BV33" s="79"/>
      <c r="BW33" s="80" t="s">
        <v>2</v>
      </c>
      <c r="BX33" s="80"/>
      <c r="BY33" s="80"/>
      <c r="BZ33" s="79">
        <v>0</v>
      </c>
      <c r="CA33" s="79"/>
      <c r="CB33" s="79"/>
      <c r="CC33" s="79"/>
      <c r="CD33" s="81"/>
      <c r="CE33" s="65"/>
      <c r="CF33" s="115"/>
      <c r="CG33" s="1">
        <f t="shared" si="8"/>
        <v>1</v>
      </c>
      <c r="CH33" s="1">
        <f t="shared" si="9"/>
        <v>1</v>
      </c>
      <c r="CI33" s="1">
        <f t="shared" si="10"/>
        <v>0</v>
      </c>
      <c r="CJ33" s="1">
        <f t="shared" si="11"/>
        <v>0</v>
      </c>
    </row>
    <row r="34" spans="1:88" ht="11.25" customHeight="1" x14ac:dyDescent="0.3">
      <c r="A34" s="11"/>
      <c r="B34" s="61"/>
      <c r="C34" s="92"/>
      <c r="D34" s="93"/>
      <c r="E34" s="93"/>
      <c r="F34" s="94"/>
      <c r="G34" s="87"/>
      <c r="H34" s="82">
        <f t="shared" ref="H34:H46" si="12">H33+1</f>
        <v>18</v>
      </c>
      <c r="I34" s="80"/>
      <c r="J34" s="80"/>
      <c r="K34" s="83"/>
      <c r="L34" s="87"/>
      <c r="M34" s="82" t="str">
        <f t="shared" si="7"/>
        <v>8.11.</v>
      </c>
      <c r="N34" s="80"/>
      <c r="O34" s="80"/>
      <c r="P34" s="80"/>
      <c r="Q34" s="83"/>
      <c r="R34" s="87"/>
      <c r="S34" s="84">
        <f>S30+$C$14</f>
        <v>0.90624999999999989</v>
      </c>
      <c r="T34" s="80"/>
      <c r="U34" s="80"/>
      <c r="V34" s="80"/>
      <c r="W34" s="83"/>
      <c r="X34" s="87"/>
      <c r="Y34" s="82" t="str">
        <f>$Y$16</f>
        <v>Fernseher (Sofa)</v>
      </c>
      <c r="Z34" s="80"/>
      <c r="AA34" s="80"/>
      <c r="AB34" s="80"/>
      <c r="AC34" s="80"/>
      <c r="AD34" s="80"/>
      <c r="AE34" s="80"/>
      <c r="AF34" s="80"/>
      <c r="AG34" s="80"/>
      <c r="AH34" s="83"/>
      <c r="AI34" s="87"/>
      <c r="AJ34" s="85" t="str">
        <f>$BT$8 &amp; " "</f>
        <v xml:space="preserve">Jule </v>
      </c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0" t="s">
        <v>2</v>
      </c>
      <c r="AZ34" s="80"/>
      <c r="BA34" s="80"/>
      <c r="BB34" s="76" t="str">
        <f>" " &amp; $BI$8</f>
        <v xml:space="preserve"> Christoph</v>
      </c>
      <c r="BC34" s="76"/>
      <c r="BD34" s="76"/>
      <c r="BE34" s="76"/>
      <c r="BF34" s="76"/>
      <c r="BG34" s="76"/>
      <c r="BH34" s="76"/>
      <c r="BI34" s="76"/>
      <c r="BJ34" s="76"/>
      <c r="BK34" s="76"/>
      <c r="BL34" s="76"/>
      <c r="BM34" s="76"/>
      <c r="BN34" s="76"/>
      <c r="BO34" s="76"/>
      <c r="BP34" s="77"/>
      <c r="BQ34" s="87"/>
      <c r="BR34" s="78">
        <v>1</v>
      </c>
      <c r="BS34" s="79"/>
      <c r="BT34" s="79"/>
      <c r="BU34" s="79"/>
      <c r="BV34" s="79"/>
      <c r="BW34" s="80" t="s">
        <v>2</v>
      </c>
      <c r="BX34" s="80"/>
      <c r="BY34" s="80"/>
      <c r="BZ34" s="79">
        <v>0</v>
      </c>
      <c r="CA34" s="79"/>
      <c r="CB34" s="79"/>
      <c r="CC34" s="79"/>
      <c r="CD34" s="81"/>
      <c r="CE34" s="65"/>
      <c r="CF34" s="115"/>
      <c r="CG34" s="1">
        <f t="shared" si="8"/>
        <v>1</v>
      </c>
      <c r="CH34" s="1">
        <f t="shared" si="9"/>
        <v>1</v>
      </c>
      <c r="CI34" s="1">
        <f t="shared" si="10"/>
        <v>0</v>
      </c>
      <c r="CJ34" s="1">
        <f t="shared" si="11"/>
        <v>0</v>
      </c>
    </row>
    <row r="35" spans="1:88" ht="11.25" customHeight="1" x14ac:dyDescent="0.3">
      <c r="A35" s="11"/>
      <c r="B35" s="61"/>
      <c r="C35" s="92"/>
      <c r="D35" s="93"/>
      <c r="E35" s="93"/>
      <c r="F35" s="94"/>
      <c r="G35" s="87"/>
      <c r="H35" s="82">
        <f t="shared" si="12"/>
        <v>19</v>
      </c>
      <c r="I35" s="80"/>
      <c r="J35" s="80"/>
      <c r="K35" s="83"/>
      <c r="L35" s="87"/>
      <c r="M35" s="82" t="str">
        <f t="shared" si="7"/>
        <v>8.11.</v>
      </c>
      <c r="N35" s="80"/>
      <c r="O35" s="80"/>
      <c r="P35" s="80"/>
      <c r="Q35" s="83"/>
      <c r="R35" s="87"/>
      <c r="S35" s="84">
        <f t="shared" ref="S35:S46" si="13">S32+$C$14</f>
        <v>0.91458333333333319</v>
      </c>
      <c r="T35" s="80"/>
      <c r="U35" s="80"/>
      <c r="V35" s="80"/>
      <c r="W35" s="83"/>
      <c r="X35" s="87"/>
      <c r="Y35" s="82" t="str">
        <f>$Y$17</f>
        <v>Fernseher (Wand)</v>
      </c>
      <c r="Z35" s="80"/>
      <c r="AA35" s="80"/>
      <c r="AB35" s="80"/>
      <c r="AC35" s="80"/>
      <c r="AD35" s="80"/>
      <c r="AE35" s="80"/>
      <c r="AF35" s="80"/>
      <c r="AG35" s="80"/>
      <c r="AH35" s="83"/>
      <c r="AI35" s="87"/>
      <c r="AJ35" s="85" t="str">
        <f>$AM$8 &amp; " "</f>
        <v xml:space="preserve">Patrick </v>
      </c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0" t="s">
        <v>2</v>
      </c>
      <c r="AZ35" s="80"/>
      <c r="BA35" s="80"/>
      <c r="BB35" s="76" t="str">
        <f>" " &amp; $Q$8</f>
        <v xml:space="preserve"> Schmiddi</v>
      </c>
      <c r="BC35" s="76"/>
      <c r="BD35" s="76"/>
      <c r="BE35" s="76"/>
      <c r="BF35" s="76"/>
      <c r="BG35" s="76"/>
      <c r="BH35" s="76"/>
      <c r="BI35" s="76"/>
      <c r="BJ35" s="76"/>
      <c r="BK35" s="76"/>
      <c r="BL35" s="76"/>
      <c r="BM35" s="76"/>
      <c r="BN35" s="76"/>
      <c r="BO35" s="76"/>
      <c r="BP35" s="77"/>
      <c r="BQ35" s="87"/>
      <c r="BR35" s="78">
        <v>3</v>
      </c>
      <c r="BS35" s="79"/>
      <c r="BT35" s="79"/>
      <c r="BU35" s="79"/>
      <c r="BV35" s="79"/>
      <c r="BW35" s="80" t="s">
        <v>2</v>
      </c>
      <c r="BX35" s="80"/>
      <c r="BY35" s="80"/>
      <c r="BZ35" s="79">
        <v>2</v>
      </c>
      <c r="CA35" s="79"/>
      <c r="CB35" s="79"/>
      <c r="CC35" s="79"/>
      <c r="CD35" s="81"/>
      <c r="CE35" s="65"/>
      <c r="CF35" s="115"/>
      <c r="CG35" s="1">
        <f t="shared" si="8"/>
        <v>1</v>
      </c>
      <c r="CH35" s="1">
        <f t="shared" si="9"/>
        <v>1</v>
      </c>
      <c r="CI35" s="1">
        <f t="shared" si="10"/>
        <v>0</v>
      </c>
      <c r="CJ35" s="1">
        <f t="shared" si="11"/>
        <v>0</v>
      </c>
    </row>
    <row r="36" spans="1:88" ht="11.25" customHeight="1" x14ac:dyDescent="0.3">
      <c r="A36" s="11"/>
      <c r="B36" s="61"/>
      <c r="C36" s="92"/>
      <c r="D36" s="93"/>
      <c r="E36" s="93"/>
      <c r="F36" s="94"/>
      <c r="G36" s="87"/>
      <c r="H36" s="82">
        <f t="shared" si="12"/>
        <v>20</v>
      </c>
      <c r="I36" s="80"/>
      <c r="J36" s="80"/>
      <c r="K36" s="83"/>
      <c r="L36" s="87"/>
      <c r="M36" s="82" t="str">
        <f t="shared" si="7"/>
        <v>8.11.</v>
      </c>
      <c r="N36" s="80"/>
      <c r="O36" s="80"/>
      <c r="P36" s="80"/>
      <c r="Q36" s="83"/>
      <c r="R36" s="87"/>
      <c r="S36" s="84">
        <f t="shared" si="13"/>
        <v>0.91458333333333319</v>
      </c>
      <c r="T36" s="80"/>
      <c r="U36" s="80"/>
      <c r="V36" s="80"/>
      <c r="W36" s="83"/>
      <c r="X36" s="87"/>
      <c r="Y36" s="82" t="str">
        <f>$Y$18</f>
        <v>Fernseher (Kamin)</v>
      </c>
      <c r="Z36" s="80"/>
      <c r="AA36" s="80"/>
      <c r="AB36" s="80"/>
      <c r="AC36" s="80"/>
      <c r="AD36" s="80"/>
      <c r="AE36" s="80"/>
      <c r="AF36" s="80"/>
      <c r="AG36" s="80"/>
      <c r="AH36" s="83"/>
      <c r="AI36" s="87"/>
      <c r="AJ36" s="85" t="str">
        <f>$BI$8 &amp; " "</f>
        <v xml:space="preserve">Christoph </v>
      </c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0" t="s">
        <v>2</v>
      </c>
      <c r="AZ36" s="80"/>
      <c r="BA36" s="80"/>
      <c r="BB36" s="76" t="str">
        <f>" " &amp; $AB$8</f>
        <v xml:space="preserve"> Ratze</v>
      </c>
      <c r="BC36" s="76"/>
      <c r="BD36" s="76"/>
      <c r="BE36" s="76"/>
      <c r="BF36" s="76"/>
      <c r="BG36" s="76"/>
      <c r="BH36" s="76"/>
      <c r="BI36" s="76"/>
      <c r="BJ36" s="76"/>
      <c r="BK36" s="76"/>
      <c r="BL36" s="76"/>
      <c r="BM36" s="76"/>
      <c r="BN36" s="76"/>
      <c r="BO36" s="76"/>
      <c r="BP36" s="77"/>
      <c r="BQ36" s="87"/>
      <c r="BR36" s="78">
        <v>1</v>
      </c>
      <c r="BS36" s="79"/>
      <c r="BT36" s="79"/>
      <c r="BU36" s="79"/>
      <c r="BV36" s="79"/>
      <c r="BW36" s="80" t="s">
        <v>2</v>
      </c>
      <c r="BX36" s="80"/>
      <c r="BY36" s="80"/>
      <c r="BZ36" s="79">
        <v>1</v>
      </c>
      <c r="CA36" s="79"/>
      <c r="CB36" s="79"/>
      <c r="CC36" s="79"/>
      <c r="CD36" s="81"/>
      <c r="CE36" s="65"/>
      <c r="CF36" s="115"/>
      <c r="CG36" s="1">
        <f t="shared" si="8"/>
        <v>1</v>
      </c>
      <c r="CH36" s="1">
        <f t="shared" si="9"/>
        <v>0</v>
      </c>
      <c r="CI36" s="1">
        <f t="shared" si="10"/>
        <v>1</v>
      </c>
      <c r="CJ36" s="1">
        <f t="shared" si="11"/>
        <v>0</v>
      </c>
    </row>
    <row r="37" spans="1:88" ht="11.25" customHeight="1" x14ac:dyDescent="0.3">
      <c r="A37" s="11"/>
      <c r="B37" s="61"/>
      <c r="C37" s="92"/>
      <c r="D37" s="93"/>
      <c r="E37" s="93"/>
      <c r="F37" s="94"/>
      <c r="G37" s="87"/>
      <c r="H37" s="82">
        <f t="shared" si="12"/>
        <v>21</v>
      </c>
      <c r="I37" s="80"/>
      <c r="J37" s="80"/>
      <c r="K37" s="83"/>
      <c r="L37" s="87"/>
      <c r="M37" s="82" t="str">
        <f t="shared" si="7"/>
        <v>8.11.</v>
      </c>
      <c r="N37" s="80"/>
      <c r="O37" s="80"/>
      <c r="P37" s="80"/>
      <c r="Q37" s="83"/>
      <c r="R37" s="87"/>
      <c r="S37" s="84">
        <f t="shared" si="13"/>
        <v>0.91458333333333319</v>
      </c>
      <c r="T37" s="80"/>
      <c r="U37" s="80"/>
      <c r="V37" s="80"/>
      <c r="W37" s="83"/>
      <c r="X37" s="87"/>
      <c r="Y37" s="82" t="str">
        <f>$Y$16</f>
        <v>Fernseher (Sofa)</v>
      </c>
      <c r="Z37" s="80"/>
      <c r="AA37" s="80"/>
      <c r="AB37" s="80"/>
      <c r="AC37" s="80"/>
      <c r="AD37" s="80"/>
      <c r="AE37" s="80"/>
      <c r="AF37" s="80"/>
      <c r="AG37" s="80"/>
      <c r="AH37" s="83"/>
      <c r="AI37" s="87"/>
      <c r="AJ37" s="85" t="str">
        <f>$BT$8 &amp; " "</f>
        <v xml:space="preserve">Jule </v>
      </c>
      <c r="AK37" s="86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  <c r="AY37" s="80" t="s">
        <v>2</v>
      </c>
      <c r="AZ37" s="80"/>
      <c r="BA37" s="80"/>
      <c r="BB37" s="76" t="str">
        <f>" " &amp; $AX$8</f>
        <v xml:space="preserve"> Markus</v>
      </c>
      <c r="BC37" s="76"/>
      <c r="BD37" s="76"/>
      <c r="BE37" s="76"/>
      <c r="BF37" s="76"/>
      <c r="BG37" s="76"/>
      <c r="BH37" s="76"/>
      <c r="BI37" s="76"/>
      <c r="BJ37" s="76"/>
      <c r="BK37" s="76"/>
      <c r="BL37" s="76"/>
      <c r="BM37" s="76"/>
      <c r="BN37" s="76"/>
      <c r="BO37" s="76"/>
      <c r="BP37" s="77"/>
      <c r="BQ37" s="87"/>
      <c r="BR37" s="78">
        <v>2</v>
      </c>
      <c r="BS37" s="79"/>
      <c r="BT37" s="79"/>
      <c r="BU37" s="79"/>
      <c r="BV37" s="79"/>
      <c r="BW37" s="80" t="s">
        <v>2</v>
      </c>
      <c r="BX37" s="80"/>
      <c r="BY37" s="80"/>
      <c r="BZ37" s="79">
        <v>1</v>
      </c>
      <c r="CA37" s="79"/>
      <c r="CB37" s="79"/>
      <c r="CC37" s="79"/>
      <c r="CD37" s="81"/>
      <c r="CE37" s="65"/>
      <c r="CF37" s="115"/>
      <c r="CG37" s="1">
        <f t="shared" si="8"/>
        <v>1</v>
      </c>
      <c r="CH37" s="1">
        <f t="shared" si="9"/>
        <v>1</v>
      </c>
      <c r="CI37" s="1">
        <f t="shared" si="10"/>
        <v>0</v>
      </c>
      <c r="CJ37" s="1">
        <f t="shared" si="11"/>
        <v>0</v>
      </c>
    </row>
    <row r="38" spans="1:88" ht="11.25" customHeight="1" x14ac:dyDescent="0.3">
      <c r="A38" s="11"/>
      <c r="B38" s="61"/>
      <c r="C38" s="92"/>
      <c r="D38" s="93"/>
      <c r="E38" s="93"/>
      <c r="F38" s="94"/>
      <c r="G38" s="87"/>
      <c r="H38" s="82">
        <f t="shared" si="12"/>
        <v>22</v>
      </c>
      <c r="I38" s="80"/>
      <c r="J38" s="80"/>
      <c r="K38" s="83"/>
      <c r="L38" s="87"/>
      <c r="M38" s="82" t="str">
        <f t="shared" si="7"/>
        <v>8.11.</v>
      </c>
      <c r="N38" s="80"/>
      <c r="O38" s="80"/>
      <c r="P38" s="80"/>
      <c r="Q38" s="83"/>
      <c r="R38" s="87"/>
      <c r="S38" s="84">
        <f t="shared" si="13"/>
        <v>0.9229166666666665</v>
      </c>
      <c r="T38" s="80"/>
      <c r="U38" s="80"/>
      <c r="V38" s="80"/>
      <c r="W38" s="83"/>
      <c r="X38" s="87"/>
      <c r="Y38" s="82" t="str">
        <f>$Y$17</f>
        <v>Fernseher (Wand)</v>
      </c>
      <c r="Z38" s="80"/>
      <c r="AA38" s="80"/>
      <c r="AB38" s="80"/>
      <c r="AC38" s="80"/>
      <c r="AD38" s="80"/>
      <c r="AE38" s="80"/>
      <c r="AF38" s="80"/>
      <c r="AG38" s="80"/>
      <c r="AH38" s="83"/>
      <c r="AI38" s="87"/>
      <c r="AJ38" s="85" t="str">
        <f>$Q$8 &amp; " "</f>
        <v xml:space="preserve">Schmiddi </v>
      </c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0" t="s">
        <v>2</v>
      </c>
      <c r="AZ38" s="80"/>
      <c r="BA38" s="80"/>
      <c r="BB38" s="76" t="str">
        <f>" " &amp; $BI$8</f>
        <v xml:space="preserve"> Christoph</v>
      </c>
      <c r="BC38" s="76"/>
      <c r="BD38" s="76"/>
      <c r="BE38" s="76"/>
      <c r="BF38" s="76"/>
      <c r="BG38" s="76"/>
      <c r="BH38" s="76"/>
      <c r="BI38" s="76"/>
      <c r="BJ38" s="76"/>
      <c r="BK38" s="76"/>
      <c r="BL38" s="76"/>
      <c r="BM38" s="76"/>
      <c r="BN38" s="76"/>
      <c r="BO38" s="76"/>
      <c r="BP38" s="77"/>
      <c r="BQ38" s="87"/>
      <c r="BR38" s="78">
        <v>2</v>
      </c>
      <c r="BS38" s="79"/>
      <c r="BT38" s="79"/>
      <c r="BU38" s="79"/>
      <c r="BV38" s="79"/>
      <c r="BW38" s="80" t="s">
        <v>2</v>
      </c>
      <c r="BX38" s="80"/>
      <c r="BY38" s="80"/>
      <c r="BZ38" s="79">
        <v>1</v>
      </c>
      <c r="CA38" s="79"/>
      <c r="CB38" s="79"/>
      <c r="CC38" s="79"/>
      <c r="CD38" s="81"/>
      <c r="CE38" s="65"/>
      <c r="CF38" s="115"/>
      <c r="CG38" s="1">
        <f t="shared" si="8"/>
        <v>1</v>
      </c>
      <c r="CH38" s="1">
        <f t="shared" si="9"/>
        <v>1</v>
      </c>
      <c r="CI38" s="1">
        <f t="shared" si="10"/>
        <v>0</v>
      </c>
      <c r="CJ38" s="1">
        <f t="shared" si="11"/>
        <v>0</v>
      </c>
    </row>
    <row r="39" spans="1:88" ht="11.25" customHeight="1" x14ac:dyDescent="0.3">
      <c r="A39" s="11"/>
      <c r="B39" s="61"/>
      <c r="C39" s="92"/>
      <c r="D39" s="93"/>
      <c r="E39" s="93"/>
      <c r="F39" s="94"/>
      <c r="G39" s="87"/>
      <c r="H39" s="82">
        <f t="shared" si="12"/>
        <v>23</v>
      </c>
      <c r="I39" s="80"/>
      <c r="J39" s="80"/>
      <c r="K39" s="83"/>
      <c r="L39" s="87"/>
      <c r="M39" s="82" t="str">
        <f t="shared" si="7"/>
        <v>8.11.</v>
      </c>
      <c r="N39" s="80"/>
      <c r="O39" s="80"/>
      <c r="P39" s="80"/>
      <c r="Q39" s="83"/>
      <c r="R39" s="87"/>
      <c r="S39" s="84">
        <f t="shared" si="13"/>
        <v>0.9229166666666665</v>
      </c>
      <c r="T39" s="80"/>
      <c r="U39" s="80"/>
      <c r="V39" s="80"/>
      <c r="W39" s="83"/>
      <c r="X39" s="87"/>
      <c r="Y39" s="82" t="str">
        <f>$Y$18</f>
        <v>Fernseher (Kamin)</v>
      </c>
      <c r="Z39" s="80"/>
      <c r="AA39" s="80"/>
      <c r="AB39" s="80"/>
      <c r="AC39" s="80"/>
      <c r="AD39" s="80"/>
      <c r="AE39" s="80"/>
      <c r="AF39" s="80"/>
      <c r="AG39" s="80"/>
      <c r="AH39" s="83"/>
      <c r="AI39" s="87"/>
      <c r="AJ39" s="85" t="str">
        <f>$AX$8 &amp; " "</f>
        <v xml:space="preserve">Markus </v>
      </c>
      <c r="AK39" s="86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0" t="s">
        <v>2</v>
      </c>
      <c r="AZ39" s="80"/>
      <c r="BA39" s="80"/>
      <c r="BB39" s="76" t="str">
        <f>" " &amp; $AB$8</f>
        <v xml:space="preserve"> Ratze</v>
      </c>
      <c r="BC39" s="76"/>
      <c r="BD39" s="76"/>
      <c r="BE39" s="76"/>
      <c r="BF39" s="76"/>
      <c r="BG39" s="76"/>
      <c r="BH39" s="76"/>
      <c r="BI39" s="76"/>
      <c r="BJ39" s="76"/>
      <c r="BK39" s="76"/>
      <c r="BL39" s="76"/>
      <c r="BM39" s="76"/>
      <c r="BN39" s="76"/>
      <c r="BO39" s="76"/>
      <c r="BP39" s="77"/>
      <c r="BQ39" s="87"/>
      <c r="BR39" s="78">
        <v>1</v>
      </c>
      <c r="BS39" s="79"/>
      <c r="BT39" s="79"/>
      <c r="BU39" s="79"/>
      <c r="BV39" s="79"/>
      <c r="BW39" s="80" t="s">
        <v>2</v>
      </c>
      <c r="BX39" s="80"/>
      <c r="BY39" s="80"/>
      <c r="BZ39" s="79">
        <v>2</v>
      </c>
      <c r="CA39" s="79"/>
      <c r="CB39" s="79"/>
      <c r="CC39" s="79"/>
      <c r="CD39" s="81"/>
      <c r="CE39" s="65"/>
      <c r="CF39" s="115"/>
      <c r="CG39" s="1">
        <f t="shared" si="8"/>
        <v>1</v>
      </c>
      <c r="CH39" s="1">
        <f t="shared" si="9"/>
        <v>0</v>
      </c>
      <c r="CI39" s="1">
        <f t="shared" si="10"/>
        <v>0</v>
      </c>
      <c r="CJ39" s="1">
        <f t="shared" si="11"/>
        <v>1</v>
      </c>
    </row>
    <row r="40" spans="1:88" ht="11.25" customHeight="1" x14ac:dyDescent="0.3">
      <c r="A40" s="11"/>
      <c r="B40" s="61"/>
      <c r="C40" s="92"/>
      <c r="D40" s="93"/>
      <c r="E40" s="93"/>
      <c r="F40" s="94"/>
      <c r="G40" s="87"/>
      <c r="H40" s="82">
        <f t="shared" si="12"/>
        <v>24</v>
      </c>
      <c r="I40" s="80"/>
      <c r="J40" s="80"/>
      <c r="K40" s="83"/>
      <c r="L40" s="87"/>
      <c r="M40" s="82" t="str">
        <f t="shared" si="7"/>
        <v>8.11.</v>
      </c>
      <c r="N40" s="80"/>
      <c r="O40" s="80"/>
      <c r="P40" s="80"/>
      <c r="Q40" s="83"/>
      <c r="R40" s="87"/>
      <c r="S40" s="84">
        <f t="shared" si="13"/>
        <v>0.9229166666666665</v>
      </c>
      <c r="T40" s="80"/>
      <c r="U40" s="80"/>
      <c r="V40" s="80"/>
      <c r="W40" s="83"/>
      <c r="X40" s="87"/>
      <c r="Y40" s="82" t="str">
        <f>$Y$16</f>
        <v>Fernseher (Sofa)</v>
      </c>
      <c r="Z40" s="80"/>
      <c r="AA40" s="80"/>
      <c r="AB40" s="80"/>
      <c r="AC40" s="80"/>
      <c r="AD40" s="80"/>
      <c r="AE40" s="80"/>
      <c r="AF40" s="80"/>
      <c r="AG40" s="80"/>
      <c r="AH40" s="83"/>
      <c r="AI40" s="87"/>
      <c r="AJ40" s="85" t="str">
        <f>$AM$8 &amp; " "</f>
        <v xml:space="preserve">Patrick </v>
      </c>
      <c r="AK40" s="86"/>
      <c r="AL40" s="86"/>
      <c r="AM40" s="86"/>
      <c r="AN40" s="86"/>
      <c r="AO40" s="86"/>
      <c r="AP40" s="86"/>
      <c r="AQ40" s="86"/>
      <c r="AR40" s="86"/>
      <c r="AS40" s="86"/>
      <c r="AT40" s="86"/>
      <c r="AU40" s="86"/>
      <c r="AV40" s="86"/>
      <c r="AW40" s="86"/>
      <c r="AX40" s="86"/>
      <c r="AY40" s="80" t="s">
        <v>2</v>
      </c>
      <c r="AZ40" s="80"/>
      <c r="BA40" s="80"/>
      <c r="BB40" s="76" t="str">
        <f>" " &amp; $BT$8</f>
        <v xml:space="preserve"> Jule</v>
      </c>
      <c r="BC40" s="76"/>
      <c r="BD40" s="76"/>
      <c r="BE40" s="76"/>
      <c r="BF40" s="76"/>
      <c r="BG40" s="76"/>
      <c r="BH40" s="76"/>
      <c r="BI40" s="76"/>
      <c r="BJ40" s="76"/>
      <c r="BK40" s="76"/>
      <c r="BL40" s="76"/>
      <c r="BM40" s="76"/>
      <c r="BN40" s="76"/>
      <c r="BO40" s="76"/>
      <c r="BP40" s="77"/>
      <c r="BQ40" s="87"/>
      <c r="BR40" s="78">
        <v>1</v>
      </c>
      <c r="BS40" s="79"/>
      <c r="BT40" s="79"/>
      <c r="BU40" s="79"/>
      <c r="BV40" s="79"/>
      <c r="BW40" s="80" t="s">
        <v>2</v>
      </c>
      <c r="BX40" s="80"/>
      <c r="BY40" s="80"/>
      <c r="BZ40" s="79">
        <v>1</v>
      </c>
      <c r="CA40" s="79"/>
      <c r="CB40" s="79"/>
      <c r="CC40" s="79"/>
      <c r="CD40" s="81"/>
      <c r="CE40" s="65"/>
      <c r="CF40" s="115"/>
      <c r="CG40" s="1">
        <f t="shared" si="8"/>
        <v>1</v>
      </c>
      <c r="CH40" s="1">
        <f t="shared" si="9"/>
        <v>0</v>
      </c>
      <c r="CI40" s="1">
        <f t="shared" si="10"/>
        <v>1</v>
      </c>
      <c r="CJ40" s="1">
        <f t="shared" si="11"/>
        <v>0</v>
      </c>
    </row>
    <row r="41" spans="1:88" ht="11.25" customHeight="1" x14ac:dyDescent="0.3">
      <c r="A41" s="11"/>
      <c r="B41" s="61"/>
      <c r="C41" s="92"/>
      <c r="D41" s="93"/>
      <c r="E41" s="93"/>
      <c r="F41" s="94"/>
      <c r="G41" s="87"/>
      <c r="H41" s="82">
        <f t="shared" si="12"/>
        <v>25</v>
      </c>
      <c r="I41" s="80"/>
      <c r="J41" s="80"/>
      <c r="K41" s="83"/>
      <c r="L41" s="87"/>
      <c r="M41" s="82" t="str">
        <f t="shared" si="7"/>
        <v>8.11.</v>
      </c>
      <c r="N41" s="80"/>
      <c r="O41" s="80"/>
      <c r="P41" s="80"/>
      <c r="Q41" s="83"/>
      <c r="R41" s="87"/>
      <c r="S41" s="84">
        <f t="shared" si="13"/>
        <v>0.9312499999999998</v>
      </c>
      <c r="T41" s="80"/>
      <c r="U41" s="80"/>
      <c r="V41" s="80"/>
      <c r="W41" s="83"/>
      <c r="X41" s="87"/>
      <c r="Y41" s="82" t="str">
        <f>$Y$17</f>
        <v>Fernseher (Wand)</v>
      </c>
      <c r="Z41" s="80"/>
      <c r="AA41" s="80"/>
      <c r="AB41" s="80"/>
      <c r="AC41" s="80"/>
      <c r="AD41" s="80"/>
      <c r="AE41" s="80"/>
      <c r="AF41" s="80"/>
      <c r="AG41" s="80"/>
      <c r="AH41" s="83"/>
      <c r="AI41" s="87"/>
      <c r="AJ41" s="85" t="str">
        <f>$AX$8 &amp; " "</f>
        <v xml:space="preserve">Markus </v>
      </c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0" t="s">
        <v>2</v>
      </c>
      <c r="AZ41" s="80"/>
      <c r="BA41" s="80"/>
      <c r="BB41" s="76" t="str">
        <f>" " &amp; $Q$8</f>
        <v xml:space="preserve"> Schmiddi</v>
      </c>
      <c r="BC41" s="76"/>
      <c r="BD41" s="76"/>
      <c r="BE41" s="76"/>
      <c r="BF41" s="76"/>
      <c r="BG41" s="76"/>
      <c r="BH41" s="76"/>
      <c r="BI41" s="76"/>
      <c r="BJ41" s="76"/>
      <c r="BK41" s="76"/>
      <c r="BL41" s="76"/>
      <c r="BM41" s="76"/>
      <c r="BN41" s="76"/>
      <c r="BO41" s="76"/>
      <c r="BP41" s="77"/>
      <c r="BQ41" s="87"/>
      <c r="BR41" s="78">
        <v>6</v>
      </c>
      <c r="BS41" s="79"/>
      <c r="BT41" s="79"/>
      <c r="BU41" s="79"/>
      <c r="BV41" s="79"/>
      <c r="BW41" s="80" t="s">
        <v>2</v>
      </c>
      <c r="BX41" s="80"/>
      <c r="BY41" s="80"/>
      <c r="BZ41" s="79">
        <v>2</v>
      </c>
      <c r="CA41" s="79"/>
      <c r="CB41" s="79"/>
      <c r="CC41" s="79"/>
      <c r="CD41" s="81"/>
      <c r="CE41" s="65"/>
      <c r="CF41" s="115"/>
      <c r="CG41" s="1">
        <f t="shared" si="8"/>
        <v>1</v>
      </c>
      <c r="CH41" s="1">
        <f t="shared" si="9"/>
        <v>1</v>
      </c>
      <c r="CI41" s="1">
        <f t="shared" si="10"/>
        <v>0</v>
      </c>
      <c r="CJ41" s="1">
        <f t="shared" si="11"/>
        <v>0</v>
      </c>
    </row>
    <row r="42" spans="1:88" ht="11.25" customHeight="1" x14ac:dyDescent="0.3">
      <c r="A42" s="11"/>
      <c r="B42" s="61"/>
      <c r="C42" s="92"/>
      <c r="D42" s="93"/>
      <c r="E42" s="93"/>
      <c r="F42" s="94"/>
      <c r="G42" s="87"/>
      <c r="H42" s="82">
        <f t="shared" si="12"/>
        <v>26</v>
      </c>
      <c r="I42" s="80"/>
      <c r="J42" s="80"/>
      <c r="K42" s="83"/>
      <c r="L42" s="87"/>
      <c r="M42" s="82" t="str">
        <f t="shared" si="7"/>
        <v>8.11.</v>
      </c>
      <c r="N42" s="80"/>
      <c r="O42" s="80"/>
      <c r="P42" s="80"/>
      <c r="Q42" s="83"/>
      <c r="R42" s="87"/>
      <c r="S42" s="84">
        <f t="shared" si="13"/>
        <v>0.9312499999999998</v>
      </c>
      <c r="T42" s="80"/>
      <c r="U42" s="80"/>
      <c r="V42" s="80"/>
      <c r="W42" s="83"/>
      <c r="X42" s="87"/>
      <c r="Y42" s="82" t="str">
        <f>$Y$18</f>
        <v>Fernseher (Kamin)</v>
      </c>
      <c r="Z42" s="80"/>
      <c r="AA42" s="80"/>
      <c r="AB42" s="80"/>
      <c r="AC42" s="80"/>
      <c r="AD42" s="80"/>
      <c r="AE42" s="80"/>
      <c r="AF42" s="80"/>
      <c r="AG42" s="80"/>
      <c r="AH42" s="83"/>
      <c r="AI42" s="87"/>
      <c r="AJ42" s="85" t="str">
        <f>$AB$8 &amp; " "</f>
        <v xml:space="preserve">Ratze </v>
      </c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0" t="s">
        <v>2</v>
      </c>
      <c r="AZ42" s="80"/>
      <c r="BA42" s="80"/>
      <c r="BB42" s="76" t="str">
        <f>" " &amp; $BT$8</f>
        <v xml:space="preserve"> Jule</v>
      </c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7"/>
      <c r="BQ42" s="87"/>
      <c r="BR42" s="78">
        <v>3</v>
      </c>
      <c r="BS42" s="79"/>
      <c r="BT42" s="79"/>
      <c r="BU42" s="79"/>
      <c r="BV42" s="79"/>
      <c r="BW42" s="80" t="s">
        <v>2</v>
      </c>
      <c r="BX42" s="80"/>
      <c r="BY42" s="80"/>
      <c r="BZ42" s="79">
        <v>1</v>
      </c>
      <c r="CA42" s="79"/>
      <c r="CB42" s="79"/>
      <c r="CC42" s="79"/>
      <c r="CD42" s="81"/>
      <c r="CE42" s="65"/>
      <c r="CF42" s="115"/>
      <c r="CG42" s="1">
        <f t="shared" si="8"/>
        <v>1</v>
      </c>
      <c r="CH42" s="1">
        <f t="shared" si="9"/>
        <v>1</v>
      </c>
      <c r="CI42" s="1">
        <f t="shared" si="10"/>
        <v>0</v>
      </c>
      <c r="CJ42" s="1">
        <f t="shared" si="11"/>
        <v>0</v>
      </c>
    </row>
    <row r="43" spans="1:88" ht="11.25" customHeight="1" x14ac:dyDescent="0.3">
      <c r="A43" s="11"/>
      <c r="B43" s="61"/>
      <c r="C43" s="92"/>
      <c r="D43" s="93"/>
      <c r="E43" s="93"/>
      <c r="F43" s="94"/>
      <c r="G43" s="87"/>
      <c r="H43" s="82">
        <f t="shared" si="12"/>
        <v>27</v>
      </c>
      <c r="I43" s="80"/>
      <c r="J43" s="80"/>
      <c r="K43" s="83"/>
      <c r="L43" s="87"/>
      <c r="M43" s="82" t="str">
        <f t="shared" si="7"/>
        <v>8.11.</v>
      </c>
      <c r="N43" s="80"/>
      <c r="O43" s="80"/>
      <c r="P43" s="80"/>
      <c r="Q43" s="83"/>
      <c r="R43" s="87"/>
      <c r="S43" s="84">
        <f t="shared" si="13"/>
        <v>0.9312499999999998</v>
      </c>
      <c r="T43" s="80"/>
      <c r="U43" s="80"/>
      <c r="V43" s="80"/>
      <c r="W43" s="83"/>
      <c r="X43" s="87"/>
      <c r="Y43" s="82" t="str">
        <f>$Y$16</f>
        <v>Fernseher (Sofa)</v>
      </c>
      <c r="Z43" s="80"/>
      <c r="AA43" s="80"/>
      <c r="AB43" s="80"/>
      <c r="AC43" s="80"/>
      <c r="AD43" s="80"/>
      <c r="AE43" s="80"/>
      <c r="AF43" s="80"/>
      <c r="AG43" s="80"/>
      <c r="AH43" s="83"/>
      <c r="AI43" s="87"/>
      <c r="AJ43" s="85" t="str">
        <f>$BI$8 &amp; " "</f>
        <v xml:space="preserve">Christoph </v>
      </c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0" t="s">
        <v>2</v>
      </c>
      <c r="AZ43" s="80"/>
      <c r="BA43" s="80"/>
      <c r="BB43" s="76" t="str">
        <f>" " &amp; $AM$8</f>
        <v xml:space="preserve"> Patrick</v>
      </c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7"/>
      <c r="BQ43" s="87"/>
      <c r="BR43" s="78">
        <v>0</v>
      </c>
      <c r="BS43" s="79"/>
      <c r="BT43" s="79"/>
      <c r="BU43" s="79"/>
      <c r="BV43" s="79"/>
      <c r="BW43" s="80" t="s">
        <v>2</v>
      </c>
      <c r="BX43" s="80"/>
      <c r="BY43" s="80"/>
      <c r="BZ43" s="79">
        <v>2</v>
      </c>
      <c r="CA43" s="79"/>
      <c r="CB43" s="79"/>
      <c r="CC43" s="79"/>
      <c r="CD43" s="81"/>
      <c r="CE43" s="65"/>
      <c r="CF43" s="115"/>
      <c r="CG43" s="1">
        <f t="shared" si="8"/>
        <v>1</v>
      </c>
      <c r="CH43" s="1">
        <f t="shared" si="9"/>
        <v>0</v>
      </c>
      <c r="CI43" s="1">
        <f t="shared" si="10"/>
        <v>0</v>
      </c>
      <c r="CJ43" s="1">
        <f t="shared" si="11"/>
        <v>1</v>
      </c>
    </row>
    <row r="44" spans="1:88" ht="11.25" customHeight="1" x14ac:dyDescent="0.3">
      <c r="A44" s="11"/>
      <c r="B44" s="61"/>
      <c r="C44" s="92"/>
      <c r="D44" s="93"/>
      <c r="E44" s="93"/>
      <c r="F44" s="94"/>
      <c r="G44" s="87"/>
      <c r="H44" s="82">
        <f t="shared" si="12"/>
        <v>28</v>
      </c>
      <c r="I44" s="80"/>
      <c r="J44" s="80"/>
      <c r="K44" s="83"/>
      <c r="L44" s="87"/>
      <c r="M44" s="82" t="str">
        <f t="shared" si="7"/>
        <v>8.11.</v>
      </c>
      <c r="N44" s="80"/>
      <c r="O44" s="80"/>
      <c r="P44" s="80"/>
      <c r="Q44" s="83"/>
      <c r="R44" s="87"/>
      <c r="S44" s="84">
        <f t="shared" si="13"/>
        <v>0.9395833333333331</v>
      </c>
      <c r="T44" s="80"/>
      <c r="U44" s="80"/>
      <c r="V44" s="80"/>
      <c r="W44" s="83"/>
      <c r="X44" s="87"/>
      <c r="Y44" s="82" t="str">
        <f>$Y$17</f>
        <v>Fernseher (Wand)</v>
      </c>
      <c r="Z44" s="80"/>
      <c r="AA44" s="80"/>
      <c r="AB44" s="80"/>
      <c r="AC44" s="80"/>
      <c r="AD44" s="80"/>
      <c r="AE44" s="80"/>
      <c r="AF44" s="80"/>
      <c r="AG44" s="80"/>
      <c r="AH44" s="83"/>
      <c r="AI44" s="87"/>
      <c r="AJ44" s="85" t="str">
        <f>$Q$8 &amp; " "</f>
        <v xml:space="preserve">Schmiddi </v>
      </c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0" t="s">
        <v>2</v>
      </c>
      <c r="AZ44" s="80"/>
      <c r="BA44" s="80"/>
      <c r="BB44" s="76" t="str">
        <f>" " &amp; $BT$8</f>
        <v xml:space="preserve"> Jule</v>
      </c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7"/>
      <c r="BQ44" s="87"/>
      <c r="BR44" s="78">
        <v>3</v>
      </c>
      <c r="BS44" s="79"/>
      <c r="BT44" s="79"/>
      <c r="BU44" s="79"/>
      <c r="BV44" s="79"/>
      <c r="BW44" s="80" t="s">
        <v>2</v>
      </c>
      <c r="BX44" s="80"/>
      <c r="BY44" s="80"/>
      <c r="BZ44" s="79">
        <v>1</v>
      </c>
      <c r="CA44" s="79"/>
      <c r="CB44" s="79"/>
      <c r="CC44" s="79"/>
      <c r="CD44" s="81"/>
      <c r="CE44" s="65"/>
      <c r="CF44" s="115"/>
      <c r="CG44" s="1">
        <f t="shared" si="8"/>
        <v>1</v>
      </c>
      <c r="CH44" s="1">
        <f t="shared" si="9"/>
        <v>1</v>
      </c>
      <c r="CI44" s="1">
        <f t="shared" si="10"/>
        <v>0</v>
      </c>
      <c r="CJ44" s="1">
        <f t="shared" si="11"/>
        <v>0</v>
      </c>
    </row>
    <row r="45" spans="1:88" ht="11.25" customHeight="1" x14ac:dyDescent="0.3">
      <c r="A45" s="11"/>
      <c r="B45" s="61"/>
      <c r="C45" s="92"/>
      <c r="D45" s="93"/>
      <c r="E45" s="93"/>
      <c r="F45" s="94"/>
      <c r="G45" s="87"/>
      <c r="H45" s="82">
        <f t="shared" si="12"/>
        <v>29</v>
      </c>
      <c r="I45" s="80"/>
      <c r="J45" s="80"/>
      <c r="K45" s="83"/>
      <c r="L45" s="87"/>
      <c r="M45" s="82" t="str">
        <f t="shared" si="7"/>
        <v>8.11.</v>
      </c>
      <c r="N45" s="80"/>
      <c r="O45" s="80"/>
      <c r="P45" s="80"/>
      <c r="Q45" s="83"/>
      <c r="R45" s="87"/>
      <c r="S45" s="84">
        <f t="shared" si="13"/>
        <v>0.9395833333333331</v>
      </c>
      <c r="T45" s="80"/>
      <c r="U45" s="80"/>
      <c r="V45" s="80"/>
      <c r="W45" s="83"/>
      <c r="X45" s="87"/>
      <c r="Y45" s="82" t="str">
        <f>$Y$18</f>
        <v>Fernseher (Kamin)</v>
      </c>
      <c r="Z45" s="80"/>
      <c r="AA45" s="80"/>
      <c r="AB45" s="80"/>
      <c r="AC45" s="80"/>
      <c r="AD45" s="80"/>
      <c r="AE45" s="80"/>
      <c r="AF45" s="80"/>
      <c r="AG45" s="80"/>
      <c r="AH45" s="83"/>
      <c r="AI45" s="87"/>
      <c r="AJ45" s="85" t="str">
        <f>$AM$8 &amp; " "</f>
        <v xml:space="preserve">Patrick </v>
      </c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0" t="s">
        <v>2</v>
      </c>
      <c r="AZ45" s="80"/>
      <c r="BA45" s="80"/>
      <c r="BB45" s="76" t="str">
        <f>" " &amp; $AB$8</f>
        <v xml:space="preserve"> Ratze</v>
      </c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7"/>
      <c r="BQ45" s="87"/>
      <c r="BR45" s="78">
        <v>1</v>
      </c>
      <c r="BS45" s="79"/>
      <c r="BT45" s="79"/>
      <c r="BU45" s="79"/>
      <c r="BV45" s="79"/>
      <c r="BW45" s="80" t="s">
        <v>2</v>
      </c>
      <c r="BX45" s="80"/>
      <c r="BY45" s="80"/>
      <c r="BZ45" s="79">
        <v>1</v>
      </c>
      <c r="CA45" s="79"/>
      <c r="CB45" s="79"/>
      <c r="CC45" s="79"/>
      <c r="CD45" s="81"/>
      <c r="CE45" s="65"/>
      <c r="CF45" s="115"/>
      <c r="CG45" s="1">
        <f t="shared" si="8"/>
        <v>1</v>
      </c>
      <c r="CH45" s="1">
        <f t="shared" si="9"/>
        <v>0</v>
      </c>
      <c r="CI45" s="1">
        <f t="shared" si="10"/>
        <v>1</v>
      </c>
      <c r="CJ45" s="1">
        <f t="shared" si="11"/>
        <v>0</v>
      </c>
    </row>
    <row r="46" spans="1:88" ht="11.25" customHeight="1" x14ac:dyDescent="0.3">
      <c r="A46" s="11"/>
      <c r="B46" s="61"/>
      <c r="C46" s="95"/>
      <c r="D46" s="96"/>
      <c r="E46" s="96"/>
      <c r="F46" s="97"/>
      <c r="G46" s="87"/>
      <c r="H46" s="82">
        <f t="shared" si="12"/>
        <v>30</v>
      </c>
      <c r="I46" s="80"/>
      <c r="J46" s="80"/>
      <c r="K46" s="83"/>
      <c r="L46" s="87"/>
      <c r="M46" s="82" t="str">
        <f t="shared" si="7"/>
        <v>8.11.</v>
      </c>
      <c r="N46" s="80"/>
      <c r="O46" s="80"/>
      <c r="P46" s="80"/>
      <c r="Q46" s="83"/>
      <c r="R46" s="87"/>
      <c r="S46" s="84">
        <f t="shared" si="13"/>
        <v>0.9395833333333331</v>
      </c>
      <c r="T46" s="80"/>
      <c r="U46" s="80"/>
      <c r="V46" s="80"/>
      <c r="W46" s="83"/>
      <c r="X46" s="87"/>
      <c r="Y46" s="82" t="str">
        <f>$Y$16</f>
        <v>Fernseher (Sofa)</v>
      </c>
      <c r="Z46" s="80"/>
      <c r="AA46" s="80"/>
      <c r="AB46" s="80"/>
      <c r="AC46" s="80"/>
      <c r="AD46" s="80"/>
      <c r="AE46" s="80"/>
      <c r="AF46" s="80"/>
      <c r="AG46" s="80"/>
      <c r="AH46" s="83"/>
      <c r="AI46" s="87"/>
      <c r="AJ46" s="85" t="str">
        <f>$BI$8 &amp; " "</f>
        <v xml:space="preserve">Christoph </v>
      </c>
      <c r="AK46" s="86"/>
      <c r="AL46" s="86"/>
      <c r="AM46" s="86"/>
      <c r="AN46" s="86"/>
      <c r="AO46" s="86"/>
      <c r="AP46" s="86"/>
      <c r="AQ46" s="86"/>
      <c r="AR46" s="86"/>
      <c r="AS46" s="86"/>
      <c r="AT46" s="86"/>
      <c r="AU46" s="86"/>
      <c r="AV46" s="86"/>
      <c r="AW46" s="86"/>
      <c r="AX46" s="86"/>
      <c r="AY46" s="80" t="s">
        <v>2</v>
      </c>
      <c r="AZ46" s="80"/>
      <c r="BA46" s="80"/>
      <c r="BB46" s="76" t="str">
        <f>" " &amp; $AX$8</f>
        <v xml:space="preserve"> Markus</v>
      </c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7"/>
      <c r="BQ46" s="87"/>
      <c r="BR46" s="78">
        <v>0</v>
      </c>
      <c r="BS46" s="79"/>
      <c r="BT46" s="79"/>
      <c r="BU46" s="79"/>
      <c r="BV46" s="79"/>
      <c r="BW46" s="80" t="s">
        <v>2</v>
      </c>
      <c r="BX46" s="80"/>
      <c r="BY46" s="80"/>
      <c r="BZ46" s="79">
        <v>3</v>
      </c>
      <c r="CA46" s="79"/>
      <c r="CB46" s="79"/>
      <c r="CC46" s="79"/>
      <c r="CD46" s="81"/>
      <c r="CE46" s="65"/>
      <c r="CF46" s="115"/>
      <c r="CG46" s="1">
        <f t="shared" si="8"/>
        <v>1</v>
      </c>
      <c r="CH46" s="1">
        <f t="shared" si="9"/>
        <v>0</v>
      </c>
      <c r="CI46" s="1">
        <f t="shared" si="10"/>
        <v>0</v>
      </c>
      <c r="CJ46" s="1">
        <f t="shared" si="11"/>
        <v>1</v>
      </c>
    </row>
    <row r="47" spans="1:88" ht="7.5" customHeight="1" x14ac:dyDescent="0.3">
      <c r="A47" s="11"/>
      <c r="B47" s="47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9"/>
      <c r="CF47" s="115"/>
    </row>
    <row r="48" spans="1:88" ht="11.25" hidden="1" customHeight="1" x14ac:dyDescent="0.3">
      <c r="A48" s="11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8"/>
      <c r="BH48" s="58"/>
      <c r="BI48" s="58"/>
      <c r="BJ48" s="58"/>
      <c r="BK48" s="58"/>
      <c r="BL48" s="58"/>
      <c r="BM48" s="58"/>
      <c r="BN48" s="58"/>
      <c r="BO48" s="58"/>
      <c r="BP48" s="58"/>
      <c r="BQ48" s="58"/>
      <c r="BR48" s="58"/>
      <c r="BS48" s="58"/>
      <c r="BT48" s="58"/>
      <c r="BU48" s="58"/>
      <c r="BV48" s="58"/>
      <c r="BW48" s="58"/>
      <c r="BX48" s="58"/>
      <c r="BY48" s="58"/>
      <c r="BZ48" s="58"/>
      <c r="CA48" s="58"/>
      <c r="CB48" s="58"/>
      <c r="CC48" s="58"/>
      <c r="CD48" s="58"/>
      <c r="CE48" s="58"/>
      <c r="CF48" s="115"/>
    </row>
    <row r="49" spans="1:88" ht="7.5" hidden="1" customHeight="1" x14ac:dyDescent="0.3">
      <c r="A49" s="11"/>
      <c r="B49" s="59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/>
      <c r="BC49" s="58"/>
      <c r="BD49" s="58"/>
      <c r="BE49" s="58"/>
      <c r="BF49" s="58"/>
      <c r="BG49" s="58"/>
      <c r="BH49" s="58"/>
      <c r="BI49" s="58"/>
      <c r="BJ49" s="58"/>
      <c r="BK49" s="58"/>
      <c r="BL49" s="58"/>
      <c r="BM49" s="58"/>
      <c r="BN49" s="58"/>
      <c r="BO49" s="58"/>
      <c r="BP49" s="58"/>
      <c r="BQ49" s="58"/>
      <c r="BR49" s="58"/>
      <c r="BS49" s="58"/>
      <c r="BT49" s="58"/>
      <c r="BU49" s="58"/>
      <c r="BV49" s="58"/>
      <c r="BW49" s="58"/>
      <c r="BX49" s="58"/>
      <c r="BY49" s="58"/>
      <c r="BZ49" s="58"/>
      <c r="CA49" s="58"/>
      <c r="CB49" s="58"/>
      <c r="CC49" s="58"/>
      <c r="CD49" s="58"/>
      <c r="CE49" s="60"/>
      <c r="CF49" s="115"/>
    </row>
    <row r="50" spans="1:88" s="9" customFormat="1" ht="15" hidden="1" customHeight="1" x14ac:dyDescent="0.3">
      <c r="A50" s="11"/>
      <c r="B50" s="61"/>
      <c r="C50" s="62" t="s">
        <v>11</v>
      </c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  <c r="AY50" s="63"/>
      <c r="AZ50" s="63"/>
      <c r="BA50" s="63"/>
      <c r="BB50" s="63"/>
      <c r="BC50" s="63"/>
      <c r="BD50" s="63"/>
      <c r="BE50" s="63"/>
      <c r="BF50" s="63"/>
      <c r="BG50" s="63"/>
      <c r="BH50" s="63"/>
      <c r="BI50" s="63"/>
      <c r="BJ50" s="63"/>
      <c r="BK50" s="63"/>
      <c r="BL50" s="63"/>
      <c r="BM50" s="63"/>
      <c r="BN50" s="63"/>
      <c r="BO50" s="63"/>
      <c r="BP50" s="63"/>
      <c r="BQ50" s="63"/>
      <c r="BR50" s="63"/>
      <c r="BS50" s="63"/>
      <c r="BT50" s="63"/>
      <c r="BU50" s="63"/>
      <c r="BV50" s="63"/>
      <c r="BW50" s="63"/>
      <c r="BX50" s="63"/>
      <c r="BY50" s="63"/>
      <c r="BZ50" s="63"/>
      <c r="CA50" s="63"/>
      <c r="CB50" s="63"/>
      <c r="CC50" s="63"/>
      <c r="CD50" s="64"/>
      <c r="CE50" s="65"/>
      <c r="CF50" s="115"/>
      <c r="CG50" s="2"/>
      <c r="CH50" s="2"/>
      <c r="CI50" s="2"/>
      <c r="CJ50" s="2"/>
    </row>
    <row r="51" spans="1:88" ht="7.5" hidden="1" customHeight="1" x14ac:dyDescent="0.3">
      <c r="A51" s="11"/>
      <c r="B51" s="61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43"/>
      <c r="BS51" s="43"/>
      <c r="BT51" s="43"/>
      <c r="BU51" s="43"/>
      <c r="BV51" s="43"/>
      <c r="BW51" s="43"/>
      <c r="BX51" s="43"/>
      <c r="BY51" s="43"/>
      <c r="BZ51" s="43"/>
      <c r="CA51" s="43"/>
      <c r="CB51" s="43"/>
      <c r="CC51" s="43"/>
      <c r="CD51" s="43"/>
      <c r="CE51" s="65"/>
      <c r="CF51" s="115"/>
    </row>
    <row r="52" spans="1:88" s="5" customFormat="1" ht="11.25" hidden="1" customHeight="1" x14ac:dyDescent="0.3">
      <c r="A52" s="11"/>
      <c r="B52" s="61"/>
      <c r="C52" s="57" t="s">
        <v>12</v>
      </c>
      <c r="D52" s="57"/>
      <c r="E52" s="57"/>
      <c r="F52" s="57"/>
      <c r="G52" s="57"/>
      <c r="H52" s="66" t="str">
        <f>" Spieler"</f>
        <v xml:space="preserve"> Spieler</v>
      </c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8"/>
      <c r="T52" s="57" t="s">
        <v>13</v>
      </c>
      <c r="U52" s="57"/>
      <c r="V52" s="57"/>
      <c r="W52" s="57"/>
      <c r="X52" s="57"/>
      <c r="Y52" s="69"/>
      <c r="Z52" s="70" t="s">
        <v>14</v>
      </c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 t="s">
        <v>15</v>
      </c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2" t="s">
        <v>16</v>
      </c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 t="s">
        <v>17</v>
      </c>
      <c r="BH52" s="57"/>
      <c r="BI52" s="57"/>
      <c r="BJ52" s="57"/>
      <c r="BK52" s="57"/>
      <c r="BL52" s="57"/>
      <c r="BM52" s="57"/>
      <c r="BN52" s="57"/>
      <c r="BO52" s="57"/>
      <c r="BP52" s="57"/>
      <c r="BQ52" s="57"/>
      <c r="BR52" s="69"/>
      <c r="BS52" s="56" t="s">
        <v>18</v>
      </c>
      <c r="BT52" s="57"/>
      <c r="BU52" s="57"/>
      <c r="BV52" s="57"/>
      <c r="BW52" s="57"/>
      <c r="BX52" s="69" t="s">
        <v>19</v>
      </c>
      <c r="BY52" s="74"/>
      <c r="BZ52" s="74"/>
      <c r="CA52" s="74"/>
      <c r="CB52" s="75" t="s">
        <v>22</v>
      </c>
      <c r="CC52" s="74"/>
      <c r="CD52" s="72"/>
      <c r="CE52" s="65"/>
      <c r="CF52" s="115"/>
    </row>
    <row r="53" spans="1:88" ht="11.25" hidden="1" customHeight="1" x14ac:dyDescent="0.3">
      <c r="A53" s="11"/>
      <c r="B53" s="61"/>
      <c r="C53" s="41">
        <f t="shared" ref="C53:C58" si="14">RANK($BX53,$BX$53:$BX$58,0)</f>
        <v>5</v>
      </c>
      <c r="D53" s="41"/>
      <c r="E53" s="41"/>
      <c r="F53" s="41"/>
      <c r="G53" s="41"/>
      <c r="H53" s="73" t="str">
        <f>" " &amp; $Q$8</f>
        <v xml:space="preserve"> Schmiddi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41">
        <f>CG16+CG19+CG22+CG25+CG28+CG32+CG35+CG38+CG41+CG44</f>
        <v>10</v>
      </c>
      <c r="U53" s="41"/>
      <c r="V53" s="41"/>
      <c r="W53" s="41"/>
      <c r="X53" s="41"/>
      <c r="Y53" s="42"/>
      <c r="Z53" s="53">
        <f>CH16+CH19+CJ22+CH25+CJ28+CJ32+CJ35+CH38+CJ41+CH44</f>
        <v>2</v>
      </c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>
        <f>CI16+CI19+CI22+CI25+CI28+CI32+CI35+CI38+CI41+CI44</f>
        <v>1</v>
      </c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5">
        <f>CJ16+CJ19+CH22+CJ25+CH28+CH32+CH35+CJ38+CH41+CJ44</f>
        <v>7</v>
      </c>
      <c r="AW53" s="43"/>
      <c r="AX53" s="43"/>
      <c r="AY53" s="43"/>
      <c r="AZ53" s="43"/>
      <c r="BA53" s="43"/>
      <c r="BB53" s="43"/>
      <c r="BC53" s="43"/>
      <c r="BD53" s="43"/>
      <c r="BE53" s="43"/>
      <c r="BF53" s="44"/>
      <c r="BG53" s="42">
        <f>BR16+BR19+BZ22+BR25+BZ28+BZ32+BZ35+BR38+BZ41+BR44</f>
        <v>14</v>
      </c>
      <c r="BH53" s="43"/>
      <c r="BI53" s="43"/>
      <c r="BJ53" s="43"/>
      <c r="BK53" s="43"/>
      <c r="BL53" s="44" t="s">
        <v>2</v>
      </c>
      <c r="BM53" s="42"/>
      <c r="BN53" s="43">
        <f>BZ16+BZ19+BR22+BZ25+BR28+BR32+BR35+BZ38+BR41+BZ44</f>
        <v>25</v>
      </c>
      <c r="BO53" s="43"/>
      <c r="BP53" s="43"/>
      <c r="BQ53" s="43"/>
      <c r="BR53" s="45"/>
      <c r="BS53" s="46">
        <f t="shared" ref="BS53:BS58" si="15">BG53-BN53</f>
        <v>-11</v>
      </c>
      <c r="BT53" s="41"/>
      <c r="BU53" s="41"/>
      <c r="BV53" s="41"/>
      <c r="BW53" s="41"/>
      <c r="BX53" s="42">
        <f t="shared" ref="BX53:BX58" si="16">(Z53*3)+AK53</f>
        <v>7</v>
      </c>
      <c r="BY53" s="43"/>
      <c r="BZ53" s="43"/>
      <c r="CA53" s="43"/>
      <c r="CB53" s="55">
        <f t="shared" ref="CB53:CB58" si="17">BX53+ROW()/1000</f>
        <v>7.0529999999999999</v>
      </c>
      <c r="CC53" s="43"/>
      <c r="CD53" s="44"/>
      <c r="CE53" s="65"/>
      <c r="CF53" s="115"/>
      <c r="CG53" s="4"/>
      <c r="CH53" s="4"/>
      <c r="CI53" s="4"/>
      <c r="CJ53" s="4"/>
    </row>
    <row r="54" spans="1:88" ht="11.25" hidden="1" customHeight="1" x14ac:dyDescent="0.3">
      <c r="A54" s="11"/>
      <c r="B54" s="61"/>
      <c r="C54" s="41">
        <f t="shared" si="14"/>
        <v>1</v>
      </c>
      <c r="D54" s="41"/>
      <c r="E54" s="41"/>
      <c r="F54" s="41"/>
      <c r="G54" s="41"/>
      <c r="H54" s="73" t="str">
        <f>" " &amp; $AB$8</f>
        <v xml:space="preserve"> Ratze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41">
        <f>CG16+CG20+CG23+CG26+CG29+CG32+CG36+CG39+CG42+CG45</f>
        <v>10</v>
      </c>
      <c r="U54" s="41"/>
      <c r="V54" s="41"/>
      <c r="W54" s="41"/>
      <c r="X54" s="41"/>
      <c r="Y54" s="42"/>
      <c r="Z54" s="42">
        <f>CJ16+CH20+CH23+CJ26+CH29+CH32+CJ36+CJ39+CH42+CJ45</f>
        <v>7</v>
      </c>
      <c r="AA54" s="43"/>
      <c r="AB54" s="43"/>
      <c r="AC54" s="43"/>
      <c r="AD54" s="43"/>
      <c r="AE54" s="43"/>
      <c r="AF54" s="43"/>
      <c r="AG54" s="43"/>
      <c r="AH54" s="43"/>
      <c r="AI54" s="43"/>
      <c r="AJ54" s="45"/>
      <c r="AK54" s="55">
        <f>CI16+CI20+CI23+CI26+CI29+CI32+CI36+CI39+CI42+CI45</f>
        <v>2</v>
      </c>
      <c r="AL54" s="43"/>
      <c r="AM54" s="43"/>
      <c r="AN54" s="43"/>
      <c r="AO54" s="43"/>
      <c r="AP54" s="43"/>
      <c r="AQ54" s="43"/>
      <c r="AR54" s="43"/>
      <c r="AS54" s="43"/>
      <c r="AT54" s="43"/>
      <c r="AU54" s="45"/>
      <c r="AV54" s="55">
        <f>CH16+CJ20+CJ23+CH26+CJ29+CJ32+CH36+CH39+CJ42+CH45</f>
        <v>1</v>
      </c>
      <c r="AW54" s="43"/>
      <c r="AX54" s="43"/>
      <c r="AY54" s="43"/>
      <c r="AZ54" s="43"/>
      <c r="BA54" s="43"/>
      <c r="BB54" s="43"/>
      <c r="BC54" s="43"/>
      <c r="BD54" s="43"/>
      <c r="BE54" s="43"/>
      <c r="BF54" s="44"/>
      <c r="BG54" s="42">
        <f>BZ16+BR20+BR23+BZ26+BR29+BR32+BZ36+BZ39+BR42+BZ45</f>
        <v>19</v>
      </c>
      <c r="BH54" s="43"/>
      <c r="BI54" s="43"/>
      <c r="BJ54" s="43"/>
      <c r="BK54" s="43"/>
      <c r="BL54" s="44" t="s">
        <v>2</v>
      </c>
      <c r="BM54" s="42"/>
      <c r="BN54" s="43">
        <f>BR16+BZ20+BZ23+BR26+BZ29+BZ32+BR36+BR39+BZ42+BR45</f>
        <v>10</v>
      </c>
      <c r="BO54" s="43"/>
      <c r="BP54" s="43"/>
      <c r="BQ54" s="43"/>
      <c r="BR54" s="45"/>
      <c r="BS54" s="46">
        <f t="shared" si="15"/>
        <v>9</v>
      </c>
      <c r="BT54" s="41"/>
      <c r="BU54" s="41"/>
      <c r="BV54" s="41"/>
      <c r="BW54" s="41"/>
      <c r="BX54" s="42">
        <f t="shared" si="16"/>
        <v>23</v>
      </c>
      <c r="BY54" s="43"/>
      <c r="BZ54" s="43"/>
      <c r="CA54" s="43"/>
      <c r="CB54" s="55">
        <f t="shared" si="17"/>
        <v>23.053999999999998</v>
      </c>
      <c r="CC54" s="43"/>
      <c r="CD54" s="44"/>
      <c r="CE54" s="65"/>
      <c r="CF54" s="115"/>
      <c r="CG54" s="4"/>
      <c r="CH54" s="4"/>
      <c r="CI54" s="4"/>
      <c r="CJ54" s="4"/>
    </row>
    <row r="55" spans="1:88" ht="11.25" hidden="1" customHeight="1" x14ac:dyDescent="0.3">
      <c r="A55" s="11"/>
      <c r="B55" s="61"/>
      <c r="C55" s="41">
        <f t="shared" si="14"/>
        <v>2</v>
      </c>
      <c r="D55" s="41"/>
      <c r="E55" s="41"/>
      <c r="F55" s="41"/>
      <c r="G55" s="41"/>
      <c r="H55" s="73" t="str">
        <f>" " &amp; $AM$8</f>
        <v xml:space="preserve"> Patrick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41">
        <f>CG17+CG19+CG24+CG27+CG29+CG33+CG35+CG40+CG43+CG45</f>
        <v>10</v>
      </c>
      <c r="U55" s="41"/>
      <c r="V55" s="41"/>
      <c r="W55" s="41"/>
      <c r="X55" s="41"/>
      <c r="Y55" s="42"/>
      <c r="Z55" s="42">
        <f>CH17+CJ19+CJ24+CH27+CJ29+CJ33+CH35+CH40+CJ43+CH45</f>
        <v>5</v>
      </c>
      <c r="AA55" s="43"/>
      <c r="AB55" s="43"/>
      <c r="AC55" s="43"/>
      <c r="AD55" s="43"/>
      <c r="AE55" s="43"/>
      <c r="AF55" s="43"/>
      <c r="AG55" s="43"/>
      <c r="AH55" s="43"/>
      <c r="AI55" s="43"/>
      <c r="AJ55" s="45"/>
      <c r="AK55" s="55">
        <f>CI17+CI19+CI24+CI27+CI29+CI33+CI35+CI40+CI43+CI45</f>
        <v>3</v>
      </c>
      <c r="AL55" s="43"/>
      <c r="AM55" s="43"/>
      <c r="AN55" s="43"/>
      <c r="AO55" s="43"/>
      <c r="AP55" s="43"/>
      <c r="AQ55" s="43"/>
      <c r="AR55" s="43"/>
      <c r="AS55" s="43"/>
      <c r="AT55" s="43"/>
      <c r="AU55" s="45"/>
      <c r="AV55" s="55">
        <f>CJ17+CH19+CH24+CJ27+CH29+CH33+CJ35+CJ40+CH43+CJ45</f>
        <v>2</v>
      </c>
      <c r="AW55" s="43"/>
      <c r="AX55" s="43"/>
      <c r="AY55" s="43"/>
      <c r="AZ55" s="43"/>
      <c r="BA55" s="43"/>
      <c r="BB55" s="43"/>
      <c r="BC55" s="43"/>
      <c r="BD55" s="43"/>
      <c r="BE55" s="43"/>
      <c r="BF55" s="44"/>
      <c r="BG55" s="42">
        <f>BR17+BZ19+BZ24+BR27+BZ29+BZ33+BR35+BR40+BZ43+BR45</f>
        <v>15</v>
      </c>
      <c r="BH55" s="43"/>
      <c r="BI55" s="43"/>
      <c r="BJ55" s="43"/>
      <c r="BK55" s="43"/>
      <c r="BL55" s="44" t="s">
        <v>2</v>
      </c>
      <c r="BM55" s="42"/>
      <c r="BN55" s="43">
        <f>BZ17+BR19+BR24+BZ27+BR29+BR33+BZ35+BZ40+BR43+BZ45</f>
        <v>16</v>
      </c>
      <c r="BO55" s="43"/>
      <c r="BP55" s="43"/>
      <c r="BQ55" s="43"/>
      <c r="BR55" s="45"/>
      <c r="BS55" s="46">
        <f t="shared" si="15"/>
        <v>-1</v>
      </c>
      <c r="BT55" s="41"/>
      <c r="BU55" s="41"/>
      <c r="BV55" s="41"/>
      <c r="BW55" s="41"/>
      <c r="BX55" s="42">
        <f t="shared" si="16"/>
        <v>18</v>
      </c>
      <c r="BY55" s="43"/>
      <c r="BZ55" s="43"/>
      <c r="CA55" s="43"/>
      <c r="CB55" s="55">
        <f t="shared" si="17"/>
        <v>18.055</v>
      </c>
      <c r="CC55" s="43"/>
      <c r="CD55" s="44"/>
      <c r="CE55" s="65"/>
      <c r="CF55" s="115"/>
      <c r="CG55" s="4"/>
      <c r="CH55" s="4"/>
      <c r="CI55" s="4"/>
      <c r="CJ55" s="4"/>
    </row>
    <row r="56" spans="1:88" ht="11.25" hidden="1" customHeight="1" x14ac:dyDescent="0.3">
      <c r="A56" s="11"/>
      <c r="B56" s="61"/>
      <c r="C56" s="41">
        <f t="shared" si="14"/>
        <v>3</v>
      </c>
      <c r="D56" s="41"/>
      <c r="E56" s="41"/>
      <c r="F56" s="41"/>
      <c r="G56" s="41"/>
      <c r="H56" s="73" t="str">
        <f>" " &amp; $AX$8</f>
        <v xml:space="preserve"> Markus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41">
        <f>CG17+CG21+CG23+CG25+CG30+CG33+CG37+CG39+CG41+CG46</f>
        <v>10</v>
      </c>
      <c r="U56" s="41"/>
      <c r="V56" s="41"/>
      <c r="W56" s="41"/>
      <c r="X56" s="41"/>
      <c r="Y56" s="42"/>
      <c r="Z56" s="42">
        <f>CJ17+CH21+CJ23+CJ25+CH30+CH33+CJ37+CH39+CH41+CJ46</f>
        <v>5</v>
      </c>
      <c r="AA56" s="43"/>
      <c r="AB56" s="43"/>
      <c r="AC56" s="43"/>
      <c r="AD56" s="43"/>
      <c r="AE56" s="43"/>
      <c r="AF56" s="43"/>
      <c r="AG56" s="43"/>
      <c r="AH56" s="43"/>
      <c r="AI56" s="43"/>
      <c r="AJ56" s="45"/>
      <c r="AK56" s="55">
        <f>CI17+CI21+CI23+CI25+CI30+CI33+CI37+CI39+CI41+CI46</f>
        <v>2</v>
      </c>
      <c r="AL56" s="43"/>
      <c r="AM56" s="43"/>
      <c r="AN56" s="43"/>
      <c r="AO56" s="43"/>
      <c r="AP56" s="43"/>
      <c r="AQ56" s="43"/>
      <c r="AR56" s="43"/>
      <c r="AS56" s="43"/>
      <c r="AT56" s="43"/>
      <c r="AU56" s="45"/>
      <c r="AV56" s="55">
        <f>CH17+CJ21+CH23+CH25+CJ30+CJ33+CH37+CJ39+CJ41+CH46</f>
        <v>3</v>
      </c>
      <c r="AW56" s="43"/>
      <c r="AX56" s="43"/>
      <c r="AY56" s="43"/>
      <c r="AZ56" s="43"/>
      <c r="BA56" s="43"/>
      <c r="BB56" s="43"/>
      <c r="BC56" s="43"/>
      <c r="BD56" s="43"/>
      <c r="BE56" s="43"/>
      <c r="BF56" s="44"/>
      <c r="BG56" s="42">
        <f>BZ17+BR21+BZ23+BZ25+BR30+BR33+BZ37+BR39+BR41+BZ46</f>
        <v>23</v>
      </c>
      <c r="BH56" s="43"/>
      <c r="BI56" s="43"/>
      <c r="BJ56" s="43"/>
      <c r="BK56" s="43"/>
      <c r="BL56" s="44" t="s">
        <v>2</v>
      </c>
      <c r="BM56" s="42"/>
      <c r="BN56" s="43">
        <f>BR17+BZ21+BR23+BR25+BZ30+BZ33+BR37+BZ39+BZ41+BR46</f>
        <v>12</v>
      </c>
      <c r="BO56" s="43"/>
      <c r="BP56" s="43"/>
      <c r="BQ56" s="43"/>
      <c r="BR56" s="45"/>
      <c r="BS56" s="46">
        <f t="shared" si="15"/>
        <v>11</v>
      </c>
      <c r="BT56" s="41"/>
      <c r="BU56" s="41"/>
      <c r="BV56" s="41"/>
      <c r="BW56" s="41"/>
      <c r="BX56" s="42">
        <f t="shared" si="16"/>
        <v>17</v>
      </c>
      <c r="BY56" s="43"/>
      <c r="BZ56" s="43"/>
      <c r="CA56" s="43"/>
      <c r="CB56" s="55">
        <f t="shared" si="17"/>
        <v>17.056000000000001</v>
      </c>
      <c r="CC56" s="43"/>
      <c r="CD56" s="44"/>
      <c r="CE56" s="65"/>
      <c r="CF56" s="115"/>
      <c r="CG56" s="4"/>
      <c r="CH56" s="4"/>
      <c r="CI56" s="4"/>
      <c r="CJ56" s="4"/>
    </row>
    <row r="57" spans="1:88" ht="11.25" hidden="1" customHeight="1" x14ac:dyDescent="0.3">
      <c r="A57" s="11"/>
      <c r="B57" s="61"/>
      <c r="C57" s="41">
        <f t="shared" si="14"/>
        <v>6</v>
      </c>
      <c r="D57" s="41"/>
      <c r="E57" s="41"/>
      <c r="F57" s="41"/>
      <c r="G57" s="41"/>
      <c r="H57" s="73" t="str">
        <f>" " &amp; $BI$8</f>
        <v xml:space="preserve"> Christoph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41">
        <f>CG18+CG20+CG22+CG27+CG30+CG34+CG36+CG38+CG43+CG46</f>
        <v>10</v>
      </c>
      <c r="U57" s="41"/>
      <c r="V57" s="41"/>
      <c r="W57" s="41"/>
      <c r="X57" s="41"/>
      <c r="Y57" s="42"/>
      <c r="Z57" s="42">
        <f>CH18+CJ20+CH22+CJ27+CJ30+CJ34+CH36+CJ38+CH43+CH46</f>
        <v>0</v>
      </c>
      <c r="AA57" s="43"/>
      <c r="AB57" s="43"/>
      <c r="AC57" s="43"/>
      <c r="AD57" s="43"/>
      <c r="AE57" s="43"/>
      <c r="AF57" s="43"/>
      <c r="AG57" s="43"/>
      <c r="AH57" s="43"/>
      <c r="AI57" s="43"/>
      <c r="AJ57" s="45"/>
      <c r="AK57" s="55">
        <f>CI18+CI20+CI22+CI27+CI30+CI34+CI36+CI38+CI43+CI46</f>
        <v>3</v>
      </c>
      <c r="AL57" s="43"/>
      <c r="AM57" s="43"/>
      <c r="AN57" s="43"/>
      <c r="AO57" s="43"/>
      <c r="AP57" s="43"/>
      <c r="AQ57" s="43"/>
      <c r="AR57" s="43"/>
      <c r="AS57" s="43"/>
      <c r="AT57" s="43"/>
      <c r="AU57" s="45"/>
      <c r="AV57" s="55">
        <f>CJ18+CH20+CJ22+CH27+CH30+CH34+CJ36+CH38+CJ43+CJ46</f>
        <v>7</v>
      </c>
      <c r="AW57" s="43"/>
      <c r="AX57" s="43"/>
      <c r="AY57" s="43"/>
      <c r="AZ57" s="43"/>
      <c r="BA57" s="43"/>
      <c r="BB57" s="43"/>
      <c r="BC57" s="43"/>
      <c r="BD57" s="43"/>
      <c r="BE57" s="43"/>
      <c r="BF57" s="44"/>
      <c r="BG57" s="42">
        <f>BR18+BZ20+BR22+BZ27+BZ30+BZ34+BR36+BZ38+BR43+BR46</f>
        <v>5</v>
      </c>
      <c r="BH57" s="43"/>
      <c r="BI57" s="43"/>
      <c r="BJ57" s="43"/>
      <c r="BK57" s="43"/>
      <c r="BL57" s="44" t="s">
        <v>2</v>
      </c>
      <c r="BM57" s="42"/>
      <c r="BN57" s="43">
        <f>BZ18+BR20+BZ22+BR27+BR30+BR34+BZ36+BR38+BZ43+BZ46</f>
        <v>16</v>
      </c>
      <c r="BO57" s="43"/>
      <c r="BP57" s="43"/>
      <c r="BQ57" s="43"/>
      <c r="BR57" s="45"/>
      <c r="BS57" s="46">
        <f t="shared" si="15"/>
        <v>-11</v>
      </c>
      <c r="BT57" s="41"/>
      <c r="BU57" s="41"/>
      <c r="BV57" s="41"/>
      <c r="BW57" s="41"/>
      <c r="BX57" s="42">
        <f t="shared" si="16"/>
        <v>3</v>
      </c>
      <c r="BY57" s="43"/>
      <c r="BZ57" s="43"/>
      <c r="CA57" s="43"/>
      <c r="CB57" s="55">
        <f t="shared" si="17"/>
        <v>3.0569999999999999</v>
      </c>
      <c r="CC57" s="43"/>
      <c r="CD57" s="44"/>
      <c r="CE57" s="65"/>
      <c r="CF57" s="115"/>
      <c r="CG57" s="4"/>
      <c r="CH57" s="4"/>
      <c r="CI57" s="4"/>
      <c r="CJ57" s="4"/>
    </row>
    <row r="58" spans="1:88" ht="11.25" hidden="1" customHeight="1" x14ac:dyDescent="0.3">
      <c r="A58" s="11"/>
      <c r="B58" s="61"/>
      <c r="C58" s="41">
        <f t="shared" si="14"/>
        <v>4</v>
      </c>
      <c r="D58" s="41"/>
      <c r="E58" s="41"/>
      <c r="F58" s="41"/>
      <c r="G58" s="41"/>
      <c r="H58" s="73" t="str">
        <f>" " &amp; BT8</f>
        <v xml:space="preserve"> Jule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41">
        <f>CG18+CG21+CG24+CG26+CG28+CG34+CG37+CG40+CG42+CG44</f>
        <v>10</v>
      </c>
      <c r="U58" s="41"/>
      <c r="V58" s="41"/>
      <c r="W58" s="41"/>
      <c r="X58" s="41"/>
      <c r="Y58" s="42"/>
      <c r="Z58" s="42">
        <f>CJ18+CJ21+CH24+CH26+CH28+CH34+CH37+CJ40+CJ42+CJ44</f>
        <v>5</v>
      </c>
      <c r="AA58" s="43"/>
      <c r="AB58" s="43"/>
      <c r="AC58" s="43"/>
      <c r="AD58" s="43"/>
      <c r="AE58" s="43"/>
      <c r="AF58" s="43"/>
      <c r="AG58" s="43"/>
      <c r="AH58" s="43"/>
      <c r="AI58" s="43"/>
      <c r="AJ58" s="45"/>
      <c r="AK58" s="55">
        <f>CI18+CI21+CI24+CI26+CI28+CI34+CI37+CI40+CI42+CI44</f>
        <v>1</v>
      </c>
      <c r="AL58" s="43"/>
      <c r="AM58" s="43"/>
      <c r="AN58" s="43"/>
      <c r="AO58" s="43"/>
      <c r="AP58" s="43"/>
      <c r="AQ58" s="43"/>
      <c r="AR58" s="43"/>
      <c r="AS58" s="43"/>
      <c r="AT58" s="43"/>
      <c r="AU58" s="45"/>
      <c r="AV58" s="55">
        <f>CH18+CH21+CJ24+CJ26+CJ28+CJ34+CJ37+CH40+CH42+CH44</f>
        <v>4</v>
      </c>
      <c r="AW58" s="43"/>
      <c r="AX58" s="43"/>
      <c r="AY58" s="43"/>
      <c r="AZ58" s="43"/>
      <c r="BA58" s="43"/>
      <c r="BB58" s="43"/>
      <c r="BC58" s="43"/>
      <c r="BD58" s="43"/>
      <c r="BE58" s="43"/>
      <c r="BF58" s="44"/>
      <c r="BG58" s="42">
        <f>BZ18+BZ21+BR24+BR26+BR28+BR34+BR37+BZ40+BZ42+BZ44</f>
        <v>16</v>
      </c>
      <c r="BH58" s="43"/>
      <c r="BI58" s="43"/>
      <c r="BJ58" s="43"/>
      <c r="BK58" s="43"/>
      <c r="BL58" s="44" t="s">
        <v>2</v>
      </c>
      <c r="BM58" s="42"/>
      <c r="BN58" s="43">
        <f>BR18+BR21+BZ24+BZ26+BZ28+BZ34+BZ37+BR40+BR42+BR44</f>
        <v>13</v>
      </c>
      <c r="BO58" s="43"/>
      <c r="BP58" s="43"/>
      <c r="BQ58" s="43"/>
      <c r="BR58" s="45"/>
      <c r="BS58" s="46">
        <f t="shared" si="15"/>
        <v>3</v>
      </c>
      <c r="BT58" s="41"/>
      <c r="BU58" s="41"/>
      <c r="BV58" s="41"/>
      <c r="BW58" s="41"/>
      <c r="BX58" s="42">
        <f t="shared" si="16"/>
        <v>16</v>
      </c>
      <c r="BY58" s="43"/>
      <c r="BZ58" s="43"/>
      <c r="CA58" s="43"/>
      <c r="CB58" s="55">
        <f t="shared" si="17"/>
        <v>16.058</v>
      </c>
      <c r="CC58" s="43"/>
      <c r="CD58" s="44"/>
      <c r="CE58" s="65"/>
      <c r="CF58" s="115"/>
      <c r="CG58" s="4"/>
      <c r="CH58" s="4"/>
      <c r="CI58" s="4"/>
      <c r="CJ58" s="4"/>
    </row>
    <row r="59" spans="1:88" ht="7.5" hidden="1" customHeight="1" x14ac:dyDescent="0.3">
      <c r="A59" s="11"/>
      <c r="B59" s="47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48"/>
      <c r="BN59" s="48"/>
      <c r="BO59" s="48"/>
      <c r="BP59" s="48"/>
      <c r="BQ59" s="48"/>
      <c r="BR59" s="48"/>
      <c r="BS59" s="48"/>
      <c r="BT59" s="48"/>
      <c r="BU59" s="48"/>
      <c r="BV59" s="48"/>
      <c r="BW59" s="48"/>
      <c r="BX59" s="48"/>
      <c r="BY59" s="48"/>
      <c r="BZ59" s="48"/>
      <c r="CA59" s="48"/>
      <c r="CB59" s="48"/>
      <c r="CC59" s="48"/>
      <c r="CD59" s="48"/>
      <c r="CE59" s="49"/>
      <c r="CF59" s="115"/>
      <c r="CG59" s="4"/>
      <c r="CH59" s="4"/>
      <c r="CI59" s="4"/>
      <c r="CJ59" s="4"/>
    </row>
    <row r="60" spans="1:88" ht="11.25" customHeight="1" x14ac:dyDescent="0.3">
      <c r="A60" s="11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8"/>
      <c r="BO60" s="58"/>
      <c r="BP60" s="58"/>
      <c r="BQ60" s="58"/>
      <c r="BR60" s="58"/>
      <c r="BS60" s="58"/>
      <c r="BT60" s="58"/>
      <c r="BU60" s="58"/>
      <c r="BV60" s="58"/>
      <c r="BW60" s="58"/>
      <c r="BX60" s="58"/>
      <c r="BY60" s="58"/>
      <c r="BZ60" s="58"/>
      <c r="CA60" s="58"/>
      <c r="CB60" s="58"/>
      <c r="CC60" s="58"/>
      <c r="CD60" s="58"/>
      <c r="CE60" s="58"/>
      <c r="CF60" s="115"/>
    </row>
    <row r="61" spans="1:88" ht="7.5" customHeight="1" x14ac:dyDescent="0.3">
      <c r="A61" s="11"/>
      <c r="B61" s="59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8"/>
      <c r="BK61" s="58"/>
      <c r="BL61" s="58"/>
      <c r="BM61" s="58"/>
      <c r="BN61" s="58"/>
      <c r="BO61" s="58"/>
      <c r="BP61" s="58"/>
      <c r="BQ61" s="58"/>
      <c r="BR61" s="58"/>
      <c r="BS61" s="58"/>
      <c r="BT61" s="58"/>
      <c r="BU61" s="58"/>
      <c r="BV61" s="58"/>
      <c r="BW61" s="58"/>
      <c r="BX61" s="58"/>
      <c r="BY61" s="58"/>
      <c r="BZ61" s="58"/>
      <c r="CA61" s="58"/>
      <c r="CB61" s="58"/>
      <c r="CC61" s="58"/>
      <c r="CD61" s="58"/>
      <c r="CE61" s="60"/>
      <c r="CF61" s="115"/>
    </row>
    <row r="62" spans="1:88" s="9" customFormat="1" ht="15" customHeight="1" x14ac:dyDescent="0.3">
      <c r="A62" s="11"/>
      <c r="B62" s="61"/>
      <c r="C62" s="62" t="s">
        <v>11</v>
      </c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63"/>
      <c r="AY62" s="63"/>
      <c r="AZ62" s="63"/>
      <c r="BA62" s="63"/>
      <c r="BB62" s="63"/>
      <c r="BC62" s="63"/>
      <c r="BD62" s="63"/>
      <c r="BE62" s="63"/>
      <c r="BF62" s="63"/>
      <c r="BG62" s="63"/>
      <c r="BH62" s="63"/>
      <c r="BI62" s="63"/>
      <c r="BJ62" s="63"/>
      <c r="BK62" s="63"/>
      <c r="BL62" s="63"/>
      <c r="BM62" s="63"/>
      <c r="BN62" s="63"/>
      <c r="BO62" s="63"/>
      <c r="BP62" s="63"/>
      <c r="BQ62" s="63"/>
      <c r="BR62" s="63"/>
      <c r="BS62" s="63"/>
      <c r="BT62" s="63"/>
      <c r="BU62" s="63"/>
      <c r="BV62" s="63"/>
      <c r="BW62" s="63"/>
      <c r="BX62" s="63"/>
      <c r="BY62" s="63"/>
      <c r="BZ62" s="63"/>
      <c r="CA62" s="63"/>
      <c r="CB62" s="63"/>
      <c r="CC62" s="63"/>
      <c r="CD62" s="64"/>
      <c r="CE62" s="65"/>
      <c r="CF62" s="115"/>
      <c r="CG62" s="2"/>
      <c r="CH62" s="2"/>
      <c r="CI62" s="2"/>
      <c r="CJ62" s="2"/>
    </row>
    <row r="63" spans="1:88" ht="7.5" customHeight="1" x14ac:dyDescent="0.3">
      <c r="A63" s="11"/>
      <c r="B63" s="61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  <c r="BS63" s="43"/>
      <c r="BT63" s="43"/>
      <c r="BU63" s="43"/>
      <c r="BV63" s="43"/>
      <c r="BW63" s="43"/>
      <c r="BX63" s="43"/>
      <c r="BY63" s="43"/>
      <c r="BZ63" s="43"/>
      <c r="CA63" s="43"/>
      <c r="CB63" s="43"/>
      <c r="CC63" s="43"/>
      <c r="CD63" s="43"/>
      <c r="CE63" s="65"/>
      <c r="CF63" s="115"/>
    </row>
    <row r="64" spans="1:88" s="5" customFormat="1" ht="11.25" customHeight="1" x14ac:dyDescent="0.3">
      <c r="A64" s="11"/>
      <c r="B64" s="61"/>
      <c r="C64" s="57" t="s">
        <v>12</v>
      </c>
      <c r="D64" s="57"/>
      <c r="E64" s="57"/>
      <c r="F64" s="57"/>
      <c r="G64" s="57"/>
      <c r="H64" s="66" t="str">
        <f>" Spieler"</f>
        <v xml:space="preserve"> Spieler</v>
      </c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8"/>
      <c r="T64" s="57" t="s">
        <v>13</v>
      </c>
      <c r="U64" s="57"/>
      <c r="V64" s="57"/>
      <c r="W64" s="57"/>
      <c r="X64" s="57"/>
      <c r="Y64" s="69"/>
      <c r="Z64" s="70" t="s">
        <v>14</v>
      </c>
      <c r="AA64" s="71"/>
      <c r="AB64" s="71"/>
      <c r="AC64" s="71"/>
      <c r="AD64" s="71"/>
      <c r="AE64" s="71"/>
      <c r="AF64" s="71"/>
      <c r="AG64" s="71"/>
      <c r="AH64" s="71"/>
      <c r="AI64" s="71"/>
      <c r="AJ64" s="71"/>
      <c r="AK64" s="71" t="s">
        <v>15</v>
      </c>
      <c r="AL64" s="71"/>
      <c r="AM64" s="71"/>
      <c r="AN64" s="71"/>
      <c r="AO64" s="71"/>
      <c r="AP64" s="71"/>
      <c r="AQ64" s="71"/>
      <c r="AR64" s="71"/>
      <c r="AS64" s="71"/>
      <c r="AT64" s="71"/>
      <c r="AU64" s="71"/>
      <c r="AV64" s="72" t="s">
        <v>16</v>
      </c>
      <c r="AW64" s="57"/>
      <c r="AX64" s="57"/>
      <c r="AY64" s="57"/>
      <c r="AZ64" s="57"/>
      <c r="BA64" s="57"/>
      <c r="BB64" s="57"/>
      <c r="BC64" s="57"/>
      <c r="BD64" s="57"/>
      <c r="BE64" s="57"/>
      <c r="BF64" s="57"/>
      <c r="BG64" s="57" t="s">
        <v>17</v>
      </c>
      <c r="BH64" s="57"/>
      <c r="BI64" s="57"/>
      <c r="BJ64" s="57"/>
      <c r="BK64" s="57"/>
      <c r="BL64" s="57"/>
      <c r="BM64" s="57"/>
      <c r="BN64" s="57"/>
      <c r="BO64" s="57"/>
      <c r="BP64" s="57"/>
      <c r="BQ64" s="57"/>
      <c r="BR64" s="69"/>
      <c r="BS64" s="56" t="s">
        <v>18</v>
      </c>
      <c r="BT64" s="57"/>
      <c r="BU64" s="57"/>
      <c r="BV64" s="57"/>
      <c r="BW64" s="57"/>
      <c r="BX64" s="57" t="s">
        <v>19</v>
      </c>
      <c r="BY64" s="57"/>
      <c r="BZ64" s="57"/>
      <c r="CA64" s="57"/>
      <c r="CB64" s="57"/>
      <c r="CC64" s="57"/>
      <c r="CD64" s="57"/>
      <c r="CE64" s="65"/>
      <c r="CF64" s="115"/>
    </row>
    <row r="65" spans="1:88" ht="11.25" customHeight="1" x14ac:dyDescent="0.3">
      <c r="A65" s="11"/>
      <c r="B65" s="61"/>
      <c r="C65" s="41">
        <f t="shared" ref="C65:C70" si="18">INDEX($C$53:$C$58,MATCH(LARGE($CB$53:$CB$58,ROW(A1)),$CB$53:$CB$58,0),1)</f>
        <v>1</v>
      </c>
      <c r="D65" s="41"/>
      <c r="E65" s="41"/>
      <c r="F65" s="41"/>
      <c r="G65" s="41"/>
      <c r="H65" s="50" t="str">
        <f t="shared" ref="H65:H70" si="19">" " &amp; INDEX($H$53:$H$58,MATCH(LARGE($CB$53:$CB$58,ROW(A1)),$CB$53:$CB$58,0),1)</f>
        <v xml:space="preserve">  Ratze</v>
      </c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2"/>
      <c r="T65" s="41">
        <f t="shared" ref="T65:T70" si="20">INDEX($T$53:$T$58,MATCH(LARGE($CB$53:$CB$58,ROW(A1)),$CB$53:$CB$58,0),1)</f>
        <v>10</v>
      </c>
      <c r="U65" s="41"/>
      <c r="V65" s="41"/>
      <c r="W65" s="41"/>
      <c r="X65" s="41"/>
      <c r="Y65" s="42"/>
      <c r="Z65" s="53">
        <f t="shared" ref="Z65:Z70" si="21">INDEX($Z$53:$Z$58,MATCH(LARGE($CB$53:$CB$58,ROW(A1)),$CB$53:$CB$58,0),1)</f>
        <v>7</v>
      </c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5">
        <f t="shared" ref="AK65:AK70" si="22">INDEX($AK$53:$AK$58,MATCH(LARGE($CB$53:$CB$58,ROW(A1)),$CB$53:$CB$58,0),1)</f>
        <v>2</v>
      </c>
      <c r="AL65" s="43"/>
      <c r="AM65" s="43"/>
      <c r="AN65" s="43"/>
      <c r="AO65" s="43"/>
      <c r="AP65" s="43"/>
      <c r="AQ65" s="43"/>
      <c r="AR65" s="43"/>
      <c r="AS65" s="43"/>
      <c r="AT65" s="43"/>
      <c r="AU65" s="45"/>
      <c r="AV65" s="55">
        <f t="shared" ref="AV65:AV70" si="23">INDEX($AV$53:$AV$58,MATCH(LARGE($CB$53:$CB$58,ROW(A1)),$CB$53:$CB$58,0),1)</f>
        <v>1</v>
      </c>
      <c r="AW65" s="43"/>
      <c r="AX65" s="43"/>
      <c r="AY65" s="43"/>
      <c r="AZ65" s="43"/>
      <c r="BA65" s="43"/>
      <c r="BB65" s="43"/>
      <c r="BC65" s="43"/>
      <c r="BD65" s="43"/>
      <c r="BE65" s="43"/>
      <c r="BF65" s="44"/>
      <c r="BG65" s="42">
        <f t="shared" ref="BG65:BG70" si="24">INDEX($BG$53:$BG$58,MATCH(LARGE($CB$53:$CB$58,ROW(A1)),$CB$53:$CB$58,0),1)</f>
        <v>19</v>
      </c>
      <c r="BH65" s="43"/>
      <c r="BI65" s="43"/>
      <c r="BJ65" s="43"/>
      <c r="BK65" s="43"/>
      <c r="BL65" s="44" t="s">
        <v>2</v>
      </c>
      <c r="BM65" s="42"/>
      <c r="BN65" s="43">
        <f t="shared" ref="BN65:BN70" si="25">INDEX($BN$53:$BN$58,MATCH(LARGE($CB$53:$CB$58,ROW(A1)),$CB$53:$CB$58,0),1)</f>
        <v>10</v>
      </c>
      <c r="BO65" s="43"/>
      <c r="BP65" s="43"/>
      <c r="BQ65" s="43"/>
      <c r="BR65" s="45"/>
      <c r="BS65" s="46">
        <f t="shared" ref="BS65:BS70" si="26">INDEX($BS$53:$BS$58,MATCH(LARGE($CB$53:$CB$58,ROW(A1)),$CB$53:$CB$58,0),1)</f>
        <v>9</v>
      </c>
      <c r="BT65" s="41"/>
      <c r="BU65" s="41"/>
      <c r="BV65" s="41"/>
      <c r="BW65" s="41"/>
      <c r="BX65" s="41">
        <f t="shared" ref="BX65:BX70" si="27">INDEX($BX$53:$BX$58,MATCH(LARGE($CB$53:$CB$58,ROW(A1)),$CB$53:$CB$58,0),1)</f>
        <v>23</v>
      </c>
      <c r="BY65" s="41"/>
      <c r="BZ65" s="41"/>
      <c r="CA65" s="41"/>
      <c r="CB65" s="41"/>
      <c r="CC65" s="41"/>
      <c r="CD65" s="41"/>
      <c r="CE65" s="65"/>
      <c r="CF65" s="115"/>
      <c r="CG65" s="4"/>
      <c r="CH65" s="4"/>
      <c r="CI65" s="4"/>
      <c r="CJ65" s="4"/>
    </row>
    <row r="66" spans="1:88" ht="11.25" customHeight="1" x14ac:dyDescent="0.3">
      <c r="A66" s="11"/>
      <c r="B66" s="61"/>
      <c r="C66" s="41">
        <f t="shared" si="18"/>
        <v>2</v>
      </c>
      <c r="D66" s="41"/>
      <c r="E66" s="41"/>
      <c r="F66" s="41"/>
      <c r="G66" s="41"/>
      <c r="H66" s="50" t="str">
        <f t="shared" si="19"/>
        <v xml:space="preserve">  Patrick</v>
      </c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2"/>
      <c r="T66" s="41">
        <f t="shared" si="20"/>
        <v>10</v>
      </c>
      <c r="U66" s="41"/>
      <c r="V66" s="41"/>
      <c r="W66" s="41"/>
      <c r="X66" s="41"/>
      <c r="Y66" s="42"/>
      <c r="Z66" s="53">
        <f t="shared" si="21"/>
        <v>5</v>
      </c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5">
        <f t="shared" si="22"/>
        <v>3</v>
      </c>
      <c r="AL66" s="43"/>
      <c r="AM66" s="43"/>
      <c r="AN66" s="43"/>
      <c r="AO66" s="43"/>
      <c r="AP66" s="43"/>
      <c r="AQ66" s="43"/>
      <c r="AR66" s="43"/>
      <c r="AS66" s="43"/>
      <c r="AT66" s="43"/>
      <c r="AU66" s="45"/>
      <c r="AV66" s="55">
        <f t="shared" si="23"/>
        <v>2</v>
      </c>
      <c r="AW66" s="43"/>
      <c r="AX66" s="43"/>
      <c r="AY66" s="43"/>
      <c r="AZ66" s="43"/>
      <c r="BA66" s="43"/>
      <c r="BB66" s="43"/>
      <c r="BC66" s="43"/>
      <c r="BD66" s="43"/>
      <c r="BE66" s="43"/>
      <c r="BF66" s="44"/>
      <c r="BG66" s="42">
        <f t="shared" si="24"/>
        <v>15</v>
      </c>
      <c r="BH66" s="43"/>
      <c r="BI66" s="43"/>
      <c r="BJ66" s="43"/>
      <c r="BK66" s="43"/>
      <c r="BL66" s="44" t="s">
        <v>2</v>
      </c>
      <c r="BM66" s="42"/>
      <c r="BN66" s="43">
        <f t="shared" si="25"/>
        <v>16</v>
      </c>
      <c r="BO66" s="43"/>
      <c r="BP66" s="43"/>
      <c r="BQ66" s="43"/>
      <c r="BR66" s="45"/>
      <c r="BS66" s="46">
        <f t="shared" si="26"/>
        <v>-1</v>
      </c>
      <c r="BT66" s="41"/>
      <c r="BU66" s="41"/>
      <c r="BV66" s="41"/>
      <c r="BW66" s="41"/>
      <c r="BX66" s="41">
        <f t="shared" si="27"/>
        <v>18</v>
      </c>
      <c r="BY66" s="41"/>
      <c r="BZ66" s="41"/>
      <c r="CA66" s="41"/>
      <c r="CB66" s="41"/>
      <c r="CC66" s="41"/>
      <c r="CD66" s="41"/>
      <c r="CE66" s="65"/>
      <c r="CF66" s="115"/>
      <c r="CG66" s="4"/>
      <c r="CH66" s="4"/>
      <c r="CI66" s="4"/>
      <c r="CJ66" s="4"/>
    </row>
    <row r="67" spans="1:88" ht="11.25" customHeight="1" x14ac:dyDescent="0.3">
      <c r="A67" s="11"/>
      <c r="B67" s="61"/>
      <c r="C67" s="41">
        <f t="shared" si="18"/>
        <v>3</v>
      </c>
      <c r="D67" s="41"/>
      <c r="E67" s="41"/>
      <c r="F67" s="41"/>
      <c r="G67" s="41"/>
      <c r="H67" s="50" t="str">
        <f t="shared" si="19"/>
        <v xml:space="preserve">  Markus</v>
      </c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2"/>
      <c r="T67" s="41">
        <f t="shared" si="20"/>
        <v>10</v>
      </c>
      <c r="U67" s="41"/>
      <c r="V67" s="41"/>
      <c r="W67" s="41"/>
      <c r="X67" s="41"/>
      <c r="Y67" s="42"/>
      <c r="Z67" s="53">
        <f t="shared" si="21"/>
        <v>5</v>
      </c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5">
        <f t="shared" si="22"/>
        <v>2</v>
      </c>
      <c r="AL67" s="43"/>
      <c r="AM67" s="43"/>
      <c r="AN67" s="43"/>
      <c r="AO67" s="43"/>
      <c r="AP67" s="43"/>
      <c r="AQ67" s="43"/>
      <c r="AR67" s="43"/>
      <c r="AS67" s="43"/>
      <c r="AT67" s="43"/>
      <c r="AU67" s="45"/>
      <c r="AV67" s="55">
        <f t="shared" si="23"/>
        <v>3</v>
      </c>
      <c r="AW67" s="43"/>
      <c r="AX67" s="43"/>
      <c r="AY67" s="43"/>
      <c r="AZ67" s="43"/>
      <c r="BA67" s="43"/>
      <c r="BB67" s="43"/>
      <c r="BC67" s="43"/>
      <c r="BD67" s="43"/>
      <c r="BE67" s="43"/>
      <c r="BF67" s="44"/>
      <c r="BG67" s="42">
        <f t="shared" si="24"/>
        <v>23</v>
      </c>
      <c r="BH67" s="43"/>
      <c r="BI67" s="43"/>
      <c r="BJ67" s="43"/>
      <c r="BK67" s="43"/>
      <c r="BL67" s="44" t="s">
        <v>2</v>
      </c>
      <c r="BM67" s="42"/>
      <c r="BN67" s="43">
        <f t="shared" si="25"/>
        <v>12</v>
      </c>
      <c r="BO67" s="43"/>
      <c r="BP67" s="43"/>
      <c r="BQ67" s="43"/>
      <c r="BR67" s="45"/>
      <c r="BS67" s="46">
        <f t="shared" si="26"/>
        <v>11</v>
      </c>
      <c r="BT67" s="41"/>
      <c r="BU67" s="41"/>
      <c r="BV67" s="41"/>
      <c r="BW67" s="41"/>
      <c r="BX67" s="41">
        <f t="shared" si="27"/>
        <v>17</v>
      </c>
      <c r="BY67" s="41"/>
      <c r="BZ67" s="41"/>
      <c r="CA67" s="41"/>
      <c r="CB67" s="41"/>
      <c r="CC67" s="41"/>
      <c r="CD67" s="41"/>
      <c r="CE67" s="65"/>
      <c r="CF67" s="115"/>
      <c r="CG67" s="4"/>
      <c r="CH67" s="4"/>
      <c r="CI67" s="4"/>
      <c r="CJ67" s="4"/>
    </row>
    <row r="68" spans="1:88" ht="11.25" customHeight="1" x14ac:dyDescent="0.3">
      <c r="A68" s="11"/>
      <c r="B68" s="61"/>
      <c r="C68" s="41">
        <f t="shared" si="18"/>
        <v>4</v>
      </c>
      <c r="D68" s="41"/>
      <c r="E68" s="41"/>
      <c r="F68" s="41"/>
      <c r="G68" s="41"/>
      <c r="H68" s="50" t="str">
        <f t="shared" si="19"/>
        <v xml:space="preserve">  Jule</v>
      </c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2"/>
      <c r="T68" s="41">
        <f t="shared" si="20"/>
        <v>10</v>
      </c>
      <c r="U68" s="41"/>
      <c r="V68" s="41"/>
      <c r="W68" s="41"/>
      <c r="X68" s="41"/>
      <c r="Y68" s="42"/>
      <c r="Z68" s="53">
        <f t="shared" si="21"/>
        <v>5</v>
      </c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5">
        <f t="shared" si="22"/>
        <v>1</v>
      </c>
      <c r="AL68" s="43"/>
      <c r="AM68" s="43"/>
      <c r="AN68" s="43"/>
      <c r="AO68" s="43"/>
      <c r="AP68" s="43"/>
      <c r="AQ68" s="43"/>
      <c r="AR68" s="43"/>
      <c r="AS68" s="43"/>
      <c r="AT68" s="43"/>
      <c r="AU68" s="45"/>
      <c r="AV68" s="55">
        <f t="shared" si="23"/>
        <v>4</v>
      </c>
      <c r="AW68" s="43"/>
      <c r="AX68" s="43"/>
      <c r="AY68" s="43"/>
      <c r="AZ68" s="43"/>
      <c r="BA68" s="43"/>
      <c r="BB68" s="43"/>
      <c r="BC68" s="43"/>
      <c r="BD68" s="43"/>
      <c r="BE68" s="43"/>
      <c r="BF68" s="44"/>
      <c r="BG68" s="42">
        <f t="shared" si="24"/>
        <v>16</v>
      </c>
      <c r="BH68" s="43"/>
      <c r="BI68" s="43"/>
      <c r="BJ68" s="43"/>
      <c r="BK68" s="43"/>
      <c r="BL68" s="44" t="s">
        <v>2</v>
      </c>
      <c r="BM68" s="42"/>
      <c r="BN68" s="43">
        <f t="shared" si="25"/>
        <v>13</v>
      </c>
      <c r="BO68" s="43"/>
      <c r="BP68" s="43"/>
      <c r="BQ68" s="43"/>
      <c r="BR68" s="45"/>
      <c r="BS68" s="46">
        <f t="shared" si="26"/>
        <v>3</v>
      </c>
      <c r="BT68" s="41"/>
      <c r="BU68" s="41"/>
      <c r="BV68" s="41"/>
      <c r="BW68" s="41"/>
      <c r="BX68" s="41">
        <f t="shared" si="27"/>
        <v>16</v>
      </c>
      <c r="BY68" s="41"/>
      <c r="BZ68" s="41"/>
      <c r="CA68" s="41"/>
      <c r="CB68" s="41"/>
      <c r="CC68" s="41"/>
      <c r="CD68" s="41"/>
      <c r="CE68" s="65"/>
      <c r="CF68" s="115"/>
      <c r="CG68" s="4"/>
      <c r="CH68" s="4"/>
      <c r="CI68" s="4"/>
      <c r="CJ68" s="4"/>
    </row>
    <row r="69" spans="1:88" ht="11.25" customHeight="1" x14ac:dyDescent="0.3">
      <c r="A69" s="11"/>
      <c r="B69" s="61"/>
      <c r="C69" s="41">
        <f t="shared" si="18"/>
        <v>5</v>
      </c>
      <c r="D69" s="41"/>
      <c r="E69" s="41"/>
      <c r="F69" s="41"/>
      <c r="G69" s="41"/>
      <c r="H69" s="50" t="str">
        <f t="shared" si="19"/>
        <v xml:space="preserve">  Schmiddi</v>
      </c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2"/>
      <c r="T69" s="41">
        <f t="shared" si="20"/>
        <v>10</v>
      </c>
      <c r="U69" s="41"/>
      <c r="V69" s="41"/>
      <c r="W69" s="41"/>
      <c r="X69" s="41"/>
      <c r="Y69" s="42"/>
      <c r="Z69" s="53">
        <f t="shared" si="21"/>
        <v>2</v>
      </c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5">
        <f t="shared" si="22"/>
        <v>1</v>
      </c>
      <c r="AL69" s="43"/>
      <c r="AM69" s="43"/>
      <c r="AN69" s="43"/>
      <c r="AO69" s="43"/>
      <c r="AP69" s="43"/>
      <c r="AQ69" s="43"/>
      <c r="AR69" s="43"/>
      <c r="AS69" s="43"/>
      <c r="AT69" s="43"/>
      <c r="AU69" s="45"/>
      <c r="AV69" s="55">
        <f t="shared" si="23"/>
        <v>7</v>
      </c>
      <c r="AW69" s="43"/>
      <c r="AX69" s="43"/>
      <c r="AY69" s="43"/>
      <c r="AZ69" s="43"/>
      <c r="BA69" s="43"/>
      <c r="BB69" s="43"/>
      <c r="BC69" s="43"/>
      <c r="BD69" s="43"/>
      <c r="BE69" s="43"/>
      <c r="BF69" s="44"/>
      <c r="BG69" s="42">
        <f t="shared" si="24"/>
        <v>14</v>
      </c>
      <c r="BH69" s="43"/>
      <c r="BI69" s="43"/>
      <c r="BJ69" s="43"/>
      <c r="BK69" s="43"/>
      <c r="BL69" s="44" t="s">
        <v>2</v>
      </c>
      <c r="BM69" s="42"/>
      <c r="BN69" s="43">
        <f t="shared" si="25"/>
        <v>25</v>
      </c>
      <c r="BO69" s="43"/>
      <c r="BP69" s="43"/>
      <c r="BQ69" s="43"/>
      <c r="BR69" s="45"/>
      <c r="BS69" s="46">
        <f t="shared" si="26"/>
        <v>-11</v>
      </c>
      <c r="BT69" s="41"/>
      <c r="BU69" s="41"/>
      <c r="BV69" s="41"/>
      <c r="BW69" s="41"/>
      <c r="BX69" s="41">
        <f t="shared" si="27"/>
        <v>7</v>
      </c>
      <c r="BY69" s="41"/>
      <c r="BZ69" s="41"/>
      <c r="CA69" s="41"/>
      <c r="CB69" s="41"/>
      <c r="CC69" s="41"/>
      <c r="CD69" s="41"/>
      <c r="CE69" s="65"/>
      <c r="CF69" s="115"/>
      <c r="CG69" s="4"/>
      <c r="CH69" s="4"/>
      <c r="CI69" s="4"/>
      <c r="CJ69" s="4"/>
    </row>
    <row r="70" spans="1:88" ht="11.25" customHeight="1" x14ac:dyDescent="0.3">
      <c r="A70" s="11"/>
      <c r="B70" s="61"/>
      <c r="C70" s="41">
        <f t="shared" si="18"/>
        <v>6</v>
      </c>
      <c r="D70" s="41"/>
      <c r="E70" s="41"/>
      <c r="F70" s="41"/>
      <c r="G70" s="41"/>
      <c r="H70" s="50" t="str">
        <f t="shared" si="19"/>
        <v xml:space="preserve">  Christoph</v>
      </c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2"/>
      <c r="T70" s="41">
        <f t="shared" si="20"/>
        <v>10</v>
      </c>
      <c r="U70" s="41"/>
      <c r="V70" s="41"/>
      <c r="W70" s="41"/>
      <c r="X70" s="41"/>
      <c r="Y70" s="42"/>
      <c r="Z70" s="53">
        <f t="shared" si="21"/>
        <v>0</v>
      </c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5">
        <f t="shared" si="22"/>
        <v>3</v>
      </c>
      <c r="AL70" s="43"/>
      <c r="AM70" s="43"/>
      <c r="AN70" s="43"/>
      <c r="AO70" s="43"/>
      <c r="AP70" s="43"/>
      <c r="AQ70" s="43"/>
      <c r="AR70" s="43"/>
      <c r="AS70" s="43"/>
      <c r="AT70" s="43"/>
      <c r="AU70" s="45"/>
      <c r="AV70" s="55">
        <f t="shared" si="23"/>
        <v>7</v>
      </c>
      <c r="AW70" s="43"/>
      <c r="AX70" s="43"/>
      <c r="AY70" s="43"/>
      <c r="AZ70" s="43"/>
      <c r="BA70" s="43"/>
      <c r="BB70" s="43"/>
      <c r="BC70" s="43"/>
      <c r="BD70" s="43"/>
      <c r="BE70" s="43"/>
      <c r="BF70" s="44"/>
      <c r="BG70" s="42">
        <f t="shared" si="24"/>
        <v>5</v>
      </c>
      <c r="BH70" s="43"/>
      <c r="BI70" s="43"/>
      <c r="BJ70" s="43"/>
      <c r="BK70" s="43"/>
      <c r="BL70" s="44" t="s">
        <v>2</v>
      </c>
      <c r="BM70" s="42"/>
      <c r="BN70" s="43">
        <f t="shared" si="25"/>
        <v>16</v>
      </c>
      <c r="BO70" s="43"/>
      <c r="BP70" s="43"/>
      <c r="BQ70" s="43"/>
      <c r="BR70" s="45"/>
      <c r="BS70" s="46">
        <f t="shared" si="26"/>
        <v>-11</v>
      </c>
      <c r="BT70" s="41"/>
      <c r="BU70" s="41"/>
      <c r="BV70" s="41"/>
      <c r="BW70" s="41"/>
      <c r="BX70" s="41">
        <f t="shared" si="27"/>
        <v>3</v>
      </c>
      <c r="BY70" s="41"/>
      <c r="BZ70" s="41"/>
      <c r="CA70" s="41"/>
      <c r="CB70" s="41"/>
      <c r="CC70" s="41"/>
      <c r="CD70" s="41"/>
      <c r="CE70" s="65"/>
      <c r="CF70" s="115"/>
      <c r="CG70" s="4"/>
      <c r="CH70" s="4"/>
      <c r="CI70" s="4"/>
      <c r="CJ70" s="4"/>
    </row>
    <row r="71" spans="1:88" ht="7.5" customHeight="1" x14ac:dyDescent="0.3">
      <c r="A71" s="11"/>
      <c r="B71" s="47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48"/>
      <c r="CA71" s="48"/>
      <c r="CB71" s="48"/>
      <c r="CC71" s="48"/>
      <c r="CD71" s="48"/>
      <c r="CE71" s="49"/>
      <c r="CF71" s="115"/>
      <c r="CG71" s="4"/>
      <c r="CH71" s="4"/>
      <c r="CI71" s="4"/>
      <c r="CJ71" s="4"/>
    </row>
    <row r="72" spans="1:88" ht="7.5" customHeight="1" x14ac:dyDescent="0.3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48"/>
      <c r="CA72" s="48"/>
      <c r="CB72" s="48"/>
      <c r="CC72" s="48"/>
      <c r="CD72" s="48"/>
      <c r="CE72" s="48"/>
      <c r="CF72" s="49"/>
      <c r="CG72" s="4"/>
      <c r="CH72" s="4"/>
      <c r="CI72" s="4"/>
      <c r="CJ72" s="4"/>
    </row>
    <row r="73" spans="1:88" x14ac:dyDescent="0.3">
      <c r="CG73" s="4"/>
      <c r="CH73" s="4"/>
      <c r="CI73" s="4"/>
      <c r="CJ73" s="4"/>
    </row>
    <row r="74" spans="1:88" x14ac:dyDescent="0.3">
      <c r="CG74" s="4"/>
      <c r="CH74" s="4"/>
      <c r="CI74" s="4"/>
      <c r="CJ74" s="4"/>
    </row>
    <row r="75" spans="1:88" x14ac:dyDescent="0.3">
      <c r="CG75" s="4"/>
      <c r="CH75" s="4"/>
      <c r="CI75" s="4"/>
      <c r="CJ75" s="4"/>
    </row>
    <row r="76" spans="1:88" x14ac:dyDescent="0.3">
      <c r="CG76" s="4"/>
      <c r="CH76" s="4"/>
      <c r="CI76" s="4"/>
      <c r="CJ76" s="4"/>
    </row>
    <row r="77" spans="1:88" x14ac:dyDescent="0.3">
      <c r="CG77" s="4"/>
      <c r="CH77" s="4"/>
      <c r="CI77" s="4"/>
      <c r="CJ77" s="4"/>
    </row>
    <row r="78" spans="1:88" x14ac:dyDescent="0.3">
      <c r="CG78" s="4"/>
      <c r="CH78" s="4"/>
      <c r="CI78" s="4"/>
      <c r="CJ78" s="4"/>
    </row>
  </sheetData>
  <sheetProtection sheet="1" objects="1" scenarios="1" selectLockedCells="1"/>
  <mergeCells count="526">
    <mergeCell ref="BX69:CD69"/>
    <mergeCell ref="BG68:BK68"/>
    <mergeCell ref="BL68:BM68"/>
    <mergeCell ref="BN68:BR68"/>
    <mergeCell ref="BS68:BW68"/>
    <mergeCell ref="BX68:CD68"/>
    <mergeCell ref="A72:CF72"/>
    <mergeCell ref="BG70:BK70"/>
    <mergeCell ref="BL70:BM70"/>
    <mergeCell ref="BN70:BR70"/>
    <mergeCell ref="BS70:BW70"/>
    <mergeCell ref="BX70:CD70"/>
    <mergeCell ref="B71:CE71"/>
    <mergeCell ref="C70:G70"/>
    <mergeCell ref="H70:S70"/>
    <mergeCell ref="T70:Y70"/>
    <mergeCell ref="Z70:AJ70"/>
    <mergeCell ref="AK70:AU70"/>
    <mergeCell ref="AV70:BF70"/>
    <mergeCell ref="C69:G69"/>
    <mergeCell ref="H69:S69"/>
    <mergeCell ref="T69:Y69"/>
    <mergeCell ref="Z69:AJ69"/>
    <mergeCell ref="AK69:AU69"/>
    <mergeCell ref="BX67:CD67"/>
    <mergeCell ref="C68:G68"/>
    <mergeCell ref="H68:S68"/>
    <mergeCell ref="T68:Y68"/>
    <mergeCell ref="Z68:AJ68"/>
    <mergeCell ref="AK68:AU68"/>
    <mergeCell ref="AV68:BF68"/>
    <mergeCell ref="C67:G67"/>
    <mergeCell ref="H67:S67"/>
    <mergeCell ref="T67:Y67"/>
    <mergeCell ref="Z67:AJ67"/>
    <mergeCell ref="AK67:AU67"/>
    <mergeCell ref="AV67:BF67"/>
    <mergeCell ref="BG67:BK67"/>
    <mergeCell ref="AV69:BF69"/>
    <mergeCell ref="BG69:BK69"/>
    <mergeCell ref="BS64:BW64"/>
    <mergeCell ref="BS65:BW65"/>
    <mergeCell ref="BL67:BM67"/>
    <mergeCell ref="BN67:BR67"/>
    <mergeCell ref="BS67:BW67"/>
    <mergeCell ref="BL69:BM69"/>
    <mergeCell ref="BN69:BR69"/>
    <mergeCell ref="BS69:BW69"/>
    <mergeCell ref="BX65:CD65"/>
    <mergeCell ref="C66:G66"/>
    <mergeCell ref="H66:S66"/>
    <mergeCell ref="T66:Y66"/>
    <mergeCell ref="Z66:AJ66"/>
    <mergeCell ref="AK66:AU66"/>
    <mergeCell ref="AV66:BF66"/>
    <mergeCell ref="BG66:BK66"/>
    <mergeCell ref="BL66:BM66"/>
    <mergeCell ref="BN66:BR66"/>
    <mergeCell ref="BS66:BW66"/>
    <mergeCell ref="BX66:CD66"/>
    <mergeCell ref="B59:CE59"/>
    <mergeCell ref="B60:CE60"/>
    <mergeCell ref="B61:CE61"/>
    <mergeCell ref="B62:B70"/>
    <mergeCell ref="C62:CD62"/>
    <mergeCell ref="CE62:CE70"/>
    <mergeCell ref="C63:CD63"/>
    <mergeCell ref="C64:G64"/>
    <mergeCell ref="H64:S64"/>
    <mergeCell ref="BX64:CD64"/>
    <mergeCell ref="C65:G65"/>
    <mergeCell ref="H65:S65"/>
    <mergeCell ref="T65:Y65"/>
    <mergeCell ref="Z65:AJ65"/>
    <mergeCell ref="AK65:AU65"/>
    <mergeCell ref="AV65:BF65"/>
    <mergeCell ref="BG65:BK65"/>
    <mergeCell ref="BL65:BM65"/>
    <mergeCell ref="BN65:BR65"/>
    <mergeCell ref="T64:Y64"/>
    <mergeCell ref="Z64:AJ64"/>
    <mergeCell ref="AK64:AU64"/>
    <mergeCell ref="AV64:BF64"/>
    <mergeCell ref="BG64:BR64"/>
    <mergeCell ref="BS57:BW57"/>
    <mergeCell ref="BX57:CA57"/>
    <mergeCell ref="CB57:CD57"/>
    <mergeCell ref="C58:G58"/>
    <mergeCell ref="H58:S58"/>
    <mergeCell ref="T58:Y58"/>
    <mergeCell ref="Z58:AJ58"/>
    <mergeCell ref="AK58:AU58"/>
    <mergeCell ref="CB58:CD58"/>
    <mergeCell ref="AV58:BF58"/>
    <mergeCell ref="BG58:BK58"/>
    <mergeCell ref="BL58:BM58"/>
    <mergeCell ref="BN58:BR58"/>
    <mergeCell ref="BS58:BW58"/>
    <mergeCell ref="BX58:CA58"/>
    <mergeCell ref="C57:G57"/>
    <mergeCell ref="H57:S57"/>
    <mergeCell ref="T57:Y57"/>
    <mergeCell ref="Z57:AJ57"/>
    <mergeCell ref="AK57:AU57"/>
    <mergeCell ref="AV57:BF57"/>
    <mergeCell ref="BG57:BK57"/>
    <mergeCell ref="BL57:BM57"/>
    <mergeCell ref="BN57:BR57"/>
    <mergeCell ref="C55:G55"/>
    <mergeCell ref="H55:S55"/>
    <mergeCell ref="T55:Y55"/>
    <mergeCell ref="Z55:AJ55"/>
    <mergeCell ref="AK55:AU55"/>
    <mergeCell ref="CB55:CD55"/>
    <mergeCell ref="C56:G56"/>
    <mergeCell ref="H56:S56"/>
    <mergeCell ref="T56:Y56"/>
    <mergeCell ref="Z56:AJ56"/>
    <mergeCell ref="AK56:AU56"/>
    <mergeCell ref="AV56:BF56"/>
    <mergeCell ref="BG56:BK56"/>
    <mergeCell ref="BL56:BM56"/>
    <mergeCell ref="BN56:BR56"/>
    <mergeCell ref="AV55:BF55"/>
    <mergeCell ref="BG55:BK55"/>
    <mergeCell ref="BL55:BM55"/>
    <mergeCell ref="BN55:BR55"/>
    <mergeCell ref="BS55:BW55"/>
    <mergeCell ref="BX55:CA55"/>
    <mergeCell ref="BS56:BW56"/>
    <mergeCell ref="BX56:CA56"/>
    <mergeCell ref="CB56:CD56"/>
    <mergeCell ref="BX52:CA52"/>
    <mergeCell ref="BS53:BW53"/>
    <mergeCell ref="BX53:CA53"/>
    <mergeCell ref="CB53:CD53"/>
    <mergeCell ref="C54:G54"/>
    <mergeCell ref="H54:S54"/>
    <mergeCell ref="T54:Y54"/>
    <mergeCell ref="Z54:AJ54"/>
    <mergeCell ref="AK54:AU54"/>
    <mergeCell ref="AV54:BF54"/>
    <mergeCell ref="BG54:BK54"/>
    <mergeCell ref="BL54:BM54"/>
    <mergeCell ref="BN54:BR54"/>
    <mergeCell ref="BS54:BW54"/>
    <mergeCell ref="BX54:CA54"/>
    <mergeCell ref="CB54:CD54"/>
    <mergeCell ref="B48:CE48"/>
    <mergeCell ref="B49:CE49"/>
    <mergeCell ref="B50:B58"/>
    <mergeCell ref="C50:CD50"/>
    <mergeCell ref="CE50:CE58"/>
    <mergeCell ref="C51:CD51"/>
    <mergeCell ref="C52:G52"/>
    <mergeCell ref="H52:S52"/>
    <mergeCell ref="T52:Y52"/>
    <mergeCell ref="CB52:CD52"/>
    <mergeCell ref="C53:G53"/>
    <mergeCell ref="H53:S53"/>
    <mergeCell ref="T53:Y53"/>
    <mergeCell ref="Z53:AJ53"/>
    <mergeCell ref="AK53:AU53"/>
    <mergeCell ref="AV53:BF53"/>
    <mergeCell ref="BG53:BK53"/>
    <mergeCell ref="BL53:BM53"/>
    <mergeCell ref="BN53:BR53"/>
    <mergeCell ref="Z52:AJ52"/>
    <mergeCell ref="AK52:AU52"/>
    <mergeCell ref="AV52:BF52"/>
    <mergeCell ref="BG52:BR52"/>
    <mergeCell ref="BS52:BW52"/>
    <mergeCell ref="B47:CE47"/>
    <mergeCell ref="BB45:BP45"/>
    <mergeCell ref="BR45:BV45"/>
    <mergeCell ref="BW45:BY45"/>
    <mergeCell ref="BZ45:CD45"/>
    <mergeCell ref="H46:K46"/>
    <mergeCell ref="M46:Q46"/>
    <mergeCell ref="S46:W46"/>
    <mergeCell ref="Y46:AH46"/>
    <mergeCell ref="AJ46:AX46"/>
    <mergeCell ref="AY46:BA46"/>
    <mergeCell ref="BZ44:CD44"/>
    <mergeCell ref="H45:K45"/>
    <mergeCell ref="M45:Q45"/>
    <mergeCell ref="S45:W45"/>
    <mergeCell ref="Y45:AH45"/>
    <mergeCell ref="AJ45:AX45"/>
    <mergeCell ref="AY45:BA45"/>
    <mergeCell ref="BB46:BP46"/>
    <mergeCell ref="BR46:BV46"/>
    <mergeCell ref="BW46:BY46"/>
    <mergeCell ref="BZ46:CD46"/>
    <mergeCell ref="H44:K44"/>
    <mergeCell ref="M44:Q44"/>
    <mergeCell ref="S44:W44"/>
    <mergeCell ref="Y44:AH44"/>
    <mergeCell ref="AJ44:AX44"/>
    <mergeCell ref="AY44:BA44"/>
    <mergeCell ref="BB44:BP44"/>
    <mergeCell ref="BR44:BV44"/>
    <mergeCell ref="BW44:BY44"/>
    <mergeCell ref="BZ42:CD42"/>
    <mergeCell ref="H43:K43"/>
    <mergeCell ref="M43:Q43"/>
    <mergeCell ref="S43:W43"/>
    <mergeCell ref="Y43:AH43"/>
    <mergeCell ref="AJ43:AX43"/>
    <mergeCell ref="AY43:BA43"/>
    <mergeCell ref="BB43:BP43"/>
    <mergeCell ref="BR43:BV43"/>
    <mergeCell ref="BW43:BY43"/>
    <mergeCell ref="BZ43:CD43"/>
    <mergeCell ref="H42:K42"/>
    <mergeCell ref="M42:Q42"/>
    <mergeCell ref="S42:W42"/>
    <mergeCell ref="Y42:AH42"/>
    <mergeCell ref="AJ42:AX42"/>
    <mergeCell ref="AY42:BA42"/>
    <mergeCell ref="BB42:BP42"/>
    <mergeCell ref="BR42:BV42"/>
    <mergeCell ref="BW42:BY42"/>
    <mergeCell ref="BZ40:CD40"/>
    <mergeCell ref="H41:K41"/>
    <mergeCell ref="M41:Q41"/>
    <mergeCell ref="S41:W41"/>
    <mergeCell ref="Y41:AH41"/>
    <mergeCell ref="AJ41:AX41"/>
    <mergeCell ref="AY41:BA41"/>
    <mergeCell ref="BB41:BP41"/>
    <mergeCell ref="BR41:BV41"/>
    <mergeCell ref="BW41:BY41"/>
    <mergeCell ref="BZ41:CD41"/>
    <mergeCell ref="H40:K40"/>
    <mergeCell ref="M40:Q40"/>
    <mergeCell ref="S40:W40"/>
    <mergeCell ref="Y40:AH40"/>
    <mergeCell ref="AJ40:AX40"/>
    <mergeCell ref="AY40:BA40"/>
    <mergeCell ref="BB40:BP40"/>
    <mergeCell ref="BR40:BV40"/>
    <mergeCell ref="BW40:BY40"/>
    <mergeCell ref="BZ38:CD38"/>
    <mergeCell ref="H39:K39"/>
    <mergeCell ref="M39:Q39"/>
    <mergeCell ref="S39:W39"/>
    <mergeCell ref="Y39:AH39"/>
    <mergeCell ref="AJ39:AX39"/>
    <mergeCell ref="AY39:BA39"/>
    <mergeCell ref="BB39:BP39"/>
    <mergeCell ref="BR39:BV39"/>
    <mergeCell ref="BW39:BY39"/>
    <mergeCell ref="BZ39:CD39"/>
    <mergeCell ref="H38:K38"/>
    <mergeCell ref="M38:Q38"/>
    <mergeCell ref="S38:W38"/>
    <mergeCell ref="Y38:AH38"/>
    <mergeCell ref="AJ38:AX38"/>
    <mergeCell ref="AY38:BA38"/>
    <mergeCell ref="BB38:BP38"/>
    <mergeCell ref="BR38:BV38"/>
    <mergeCell ref="BW38:BY38"/>
    <mergeCell ref="BZ36:CD36"/>
    <mergeCell ref="H37:K37"/>
    <mergeCell ref="M37:Q37"/>
    <mergeCell ref="S37:W37"/>
    <mergeCell ref="Y37:AH37"/>
    <mergeCell ref="AJ37:AX37"/>
    <mergeCell ref="AY37:BA37"/>
    <mergeCell ref="BB37:BP37"/>
    <mergeCell ref="BR37:BV37"/>
    <mergeCell ref="BW37:BY37"/>
    <mergeCell ref="BZ37:CD37"/>
    <mergeCell ref="H36:K36"/>
    <mergeCell ref="M36:Q36"/>
    <mergeCell ref="S36:W36"/>
    <mergeCell ref="Y36:AH36"/>
    <mergeCell ref="AJ36:AX36"/>
    <mergeCell ref="AY36:BA36"/>
    <mergeCell ref="BB36:BP36"/>
    <mergeCell ref="BR36:BV36"/>
    <mergeCell ref="BW36:BY36"/>
    <mergeCell ref="BW34:BY34"/>
    <mergeCell ref="BZ34:CD34"/>
    <mergeCell ref="H35:K35"/>
    <mergeCell ref="M35:Q35"/>
    <mergeCell ref="S35:W35"/>
    <mergeCell ref="Y35:AH35"/>
    <mergeCell ref="AJ35:AX35"/>
    <mergeCell ref="AY35:BA35"/>
    <mergeCell ref="H34:K34"/>
    <mergeCell ref="M34:Q34"/>
    <mergeCell ref="S34:W34"/>
    <mergeCell ref="Y34:AH34"/>
    <mergeCell ref="AJ34:AX34"/>
    <mergeCell ref="AY34:BA34"/>
    <mergeCell ref="BB35:BP35"/>
    <mergeCell ref="BR35:BV35"/>
    <mergeCell ref="BW35:BY35"/>
    <mergeCell ref="BZ35:CD35"/>
    <mergeCell ref="S33:W33"/>
    <mergeCell ref="Y33:AH33"/>
    <mergeCell ref="AJ33:AX33"/>
    <mergeCell ref="AY33:BA33"/>
    <mergeCell ref="AY32:BA32"/>
    <mergeCell ref="BB32:BP32"/>
    <mergeCell ref="BQ32:BQ46"/>
    <mergeCell ref="BB34:BP34"/>
    <mergeCell ref="BR34:BV34"/>
    <mergeCell ref="BZ30:CD30"/>
    <mergeCell ref="C31:CD31"/>
    <mergeCell ref="C32:F46"/>
    <mergeCell ref="G32:G46"/>
    <mergeCell ref="H32:K32"/>
    <mergeCell ref="L32:L46"/>
    <mergeCell ref="M32:Q32"/>
    <mergeCell ref="C16:F30"/>
    <mergeCell ref="G16:G30"/>
    <mergeCell ref="BR32:BV32"/>
    <mergeCell ref="BW32:BY32"/>
    <mergeCell ref="BZ32:CD32"/>
    <mergeCell ref="BB33:BP33"/>
    <mergeCell ref="BR33:BV33"/>
    <mergeCell ref="BW33:BY33"/>
    <mergeCell ref="BZ33:CD33"/>
    <mergeCell ref="R32:R46"/>
    <mergeCell ref="S32:W32"/>
    <mergeCell ref="X32:X46"/>
    <mergeCell ref="Y32:AH32"/>
    <mergeCell ref="AI32:AI46"/>
    <mergeCell ref="AJ32:AX32"/>
    <mergeCell ref="H33:K33"/>
    <mergeCell ref="M33:Q33"/>
    <mergeCell ref="H30:K30"/>
    <mergeCell ref="M30:Q30"/>
    <mergeCell ref="S30:W30"/>
    <mergeCell ref="Y30:AH30"/>
    <mergeCell ref="AJ30:AX30"/>
    <mergeCell ref="AY30:BA30"/>
    <mergeCell ref="BB30:BP30"/>
    <mergeCell ref="BR30:BV30"/>
    <mergeCell ref="BW30:BY30"/>
    <mergeCell ref="BZ28:CD28"/>
    <mergeCell ref="H29:K29"/>
    <mergeCell ref="M29:Q29"/>
    <mergeCell ref="S29:W29"/>
    <mergeCell ref="Y29:AH29"/>
    <mergeCell ref="AJ29:AX29"/>
    <mergeCell ref="AY29:BA29"/>
    <mergeCell ref="BB29:BP29"/>
    <mergeCell ref="BR29:BV29"/>
    <mergeCell ref="BW29:BY29"/>
    <mergeCell ref="BZ29:CD29"/>
    <mergeCell ref="H28:K28"/>
    <mergeCell ref="M28:Q28"/>
    <mergeCell ref="S28:W28"/>
    <mergeCell ref="Y28:AH28"/>
    <mergeCell ref="AJ28:AX28"/>
    <mergeCell ref="AY28:BA28"/>
    <mergeCell ref="BB28:BP28"/>
    <mergeCell ref="BR28:BV28"/>
    <mergeCell ref="BW28:BY28"/>
    <mergeCell ref="BZ26:CD26"/>
    <mergeCell ref="H27:K27"/>
    <mergeCell ref="M27:Q27"/>
    <mergeCell ref="S27:W27"/>
    <mergeCell ref="Y27:AH27"/>
    <mergeCell ref="AJ27:AX27"/>
    <mergeCell ref="AY27:BA27"/>
    <mergeCell ref="BB27:BP27"/>
    <mergeCell ref="BR27:BV27"/>
    <mergeCell ref="BW27:BY27"/>
    <mergeCell ref="BZ27:CD27"/>
    <mergeCell ref="H26:K26"/>
    <mergeCell ref="M26:Q26"/>
    <mergeCell ref="S26:W26"/>
    <mergeCell ref="Y26:AH26"/>
    <mergeCell ref="AJ26:AX26"/>
    <mergeCell ref="AY26:BA26"/>
    <mergeCell ref="BB26:BP26"/>
    <mergeCell ref="BR26:BV26"/>
    <mergeCell ref="BW26:BY26"/>
    <mergeCell ref="BZ24:CD24"/>
    <mergeCell ref="H25:K25"/>
    <mergeCell ref="M25:Q25"/>
    <mergeCell ref="S25:W25"/>
    <mergeCell ref="Y25:AH25"/>
    <mergeCell ref="AJ25:AX25"/>
    <mergeCell ref="AY25:BA25"/>
    <mergeCell ref="BB25:BP25"/>
    <mergeCell ref="BR25:BV25"/>
    <mergeCell ref="BW25:BY25"/>
    <mergeCell ref="BZ25:CD25"/>
    <mergeCell ref="H24:K24"/>
    <mergeCell ref="M24:Q24"/>
    <mergeCell ref="S24:W24"/>
    <mergeCell ref="Y24:AH24"/>
    <mergeCell ref="AJ24:AX24"/>
    <mergeCell ref="AY24:BA24"/>
    <mergeCell ref="BB24:BP24"/>
    <mergeCell ref="BR24:BV24"/>
    <mergeCell ref="BW24:BY24"/>
    <mergeCell ref="M23:Q23"/>
    <mergeCell ref="S23:W23"/>
    <mergeCell ref="Y23:AH23"/>
    <mergeCell ref="AJ23:AX23"/>
    <mergeCell ref="AY23:BA23"/>
    <mergeCell ref="BB23:BP23"/>
    <mergeCell ref="BR23:BV23"/>
    <mergeCell ref="BW23:BY23"/>
    <mergeCell ref="BZ23:CD23"/>
    <mergeCell ref="BB21:BP21"/>
    <mergeCell ref="BR21:BV21"/>
    <mergeCell ref="BW21:BY21"/>
    <mergeCell ref="BZ21:CD21"/>
    <mergeCell ref="H22:K22"/>
    <mergeCell ref="M22:Q22"/>
    <mergeCell ref="S22:W22"/>
    <mergeCell ref="Y22:AH22"/>
    <mergeCell ref="AJ22:AX22"/>
    <mergeCell ref="AY22:BA22"/>
    <mergeCell ref="BB22:BP22"/>
    <mergeCell ref="BR22:BV22"/>
    <mergeCell ref="BW22:BY22"/>
    <mergeCell ref="BZ22:CD22"/>
    <mergeCell ref="BB19:BP19"/>
    <mergeCell ref="BR19:BV19"/>
    <mergeCell ref="BW19:BY19"/>
    <mergeCell ref="BZ19:CD19"/>
    <mergeCell ref="H20:K20"/>
    <mergeCell ref="M20:Q20"/>
    <mergeCell ref="S20:W20"/>
    <mergeCell ref="Y20:AH20"/>
    <mergeCell ref="AJ20:AX20"/>
    <mergeCell ref="AY20:BA20"/>
    <mergeCell ref="BB20:BP20"/>
    <mergeCell ref="BR20:BV20"/>
    <mergeCell ref="BW20:BY20"/>
    <mergeCell ref="BZ20:CD20"/>
    <mergeCell ref="BB17:BP17"/>
    <mergeCell ref="BR17:BV17"/>
    <mergeCell ref="BW17:BY17"/>
    <mergeCell ref="BZ17:CD17"/>
    <mergeCell ref="H18:K18"/>
    <mergeCell ref="M18:Q18"/>
    <mergeCell ref="S18:W18"/>
    <mergeCell ref="Y18:AH18"/>
    <mergeCell ref="AJ18:AX18"/>
    <mergeCell ref="AY18:BA18"/>
    <mergeCell ref="BB18:BP18"/>
    <mergeCell ref="BR18:BV18"/>
    <mergeCell ref="BW18:BY18"/>
    <mergeCell ref="BZ18:CD18"/>
    <mergeCell ref="S16:W16"/>
    <mergeCell ref="X16:X30"/>
    <mergeCell ref="Y16:AH16"/>
    <mergeCell ref="AI16:AI30"/>
    <mergeCell ref="AJ16:AX16"/>
    <mergeCell ref="AY16:BA16"/>
    <mergeCell ref="AY17:BA17"/>
    <mergeCell ref="H16:K16"/>
    <mergeCell ref="L16:L30"/>
    <mergeCell ref="M16:Q16"/>
    <mergeCell ref="R16:R30"/>
    <mergeCell ref="H19:K19"/>
    <mergeCell ref="M19:Q19"/>
    <mergeCell ref="S19:W19"/>
    <mergeCell ref="Y19:AH19"/>
    <mergeCell ref="AJ19:AX19"/>
    <mergeCell ref="AY19:BA19"/>
    <mergeCell ref="H21:K21"/>
    <mergeCell ref="M21:Q21"/>
    <mergeCell ref="S21:W21"/>
    <mergeCell ref="Y21:AH21"/>
    <mergeCell ref="AJ21:AX21"/>
    <mergeCell ref="AY21:BA21"/>
    <mergeCell ref="H23:K23"/>
    <mergeCell ref="B10:CE10"/>
    <mergeCell ref="B11:CE11"/>
    <mergeCell ref="B12:B46"/>
    <mergeCell ref="C12:CD12"/>
    <mergeCell ref="CE12:CE46"/>
    <mergeCell ref="C13:CD13"/>
    <mergeCell ref="C14:F14"/>
    <mergeCell ref="H14:K14"/>
    <mergeCell ref="C8:P8"/>
    <mergeCell ref="Q8:AA8"/>
    <mergeCell ref="AB8:AL8"/>
    <mergeCell ref="AM8:AW8"/>
    <mergeCell ref="AX8:BH8"/>
    <mergeCell ref="BI8:BS8"/>
    <mergeCell ref="BB16:BP16"/>
    <mergeCell ref="BQ16:BQ30"/>
    <mergeCell ref="BR16:BV16"/>
    <mergeCell ref="BW16:BY16"/>
    <mergeCell ref="BZ16:CD16"/>
    <mergeCell ref="H17:K17"/>
    <mergeCell ref="M17:Q17"/>
    <mergeCell ref="S17:W17"/>
    <mergeCell ref="Y17:AH17"/>
    <mergeCell ref="AJ17:AX17"/>
    <mergeCell ref="Q7:AA7"/>
    <mergeCell ref="AB7:AL7"/>
    <mergeCell ref="AM7:AW7"/>
    <mergeCell ref="AX7:BH7"/>
    <mergeCell ref="BI7:BS7"/>
    <mergeCell ref="BT7:CD7"/>
    <mergeCell ref="A1:CF1"/>
    <mergeCell ref="B2:CE2"/>
    <mergeCell ref="CF2:CF71"/>
    <mergeCell ref="B3:CE3"/>
    <mergeCell ref="B4:CE4"/>
    <mergeCell ref="B5:B8"/>
    <mergeCell ref="C5:CD5"/>
    <mergeCell ref="CE5:CE8"/>
    <mergeCell ref="C6:CD6"/>
    <mergeCell ref="C7:P7"/>
    <mergeCell ref="M14:Q14"/>
    <mergeCell ref="S14:W14"/>
    <mergeCell ref="Y14:AH14"/>
    <mergeCell ref="AJ14:BP14"/>
    <mergeCell ref="BR14:CD14"/>
    <mergeCell ref="C15:CD15"/>
    <mergeCell ref="BT8:CD8"/>
    <mergeCell ref="B9:CE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portrait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J83"/>
  <sheetViews>
    <sheetView showGridLines="0" showRowColHeaders="0" zoomScaleNormal="100" workbookViewId="0">
      <selection activeCell="B2" sqref="B2:CE2"/>
    </sheetView>
  </sheetViews>
  <sheetFormatPr baseColWidth="10" defaultColWidth="1.44140625" defaultRowHeight="10.199999999999999" x14ac:dyDescent="0.3"/>
  <cols>
    <col min="1" max="6" width="1.44140625" style="1" customWidth="1"/>
    <col min="7" max="7" width="1.44140625" style="4" customWidth="1"/>
    <col min="8" max="83" width="1.44140625" style="1" customWidth="1"/>
    <col min="84" max="87" width="1.44140625" style="1" hidden="1" customWidth="1"/>
    <col min="88" max="94" width="1.44140625" style="1" customWidth="1"/>
    <col min="95" max="16384" width="1.44140625" style="1"/>
  </cols>
  <sheetData>
    <row r="1" spans="1:88" ht="7.5" customHeight="1" x14ac:dyDescent="0.3">
      <c r="A1" s="59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  <c r="BT1" s="58"/>
      <c r="BU1" s="58"/>
      <c r="BV1" s="58"/>
      <c r="BW1" s="58"/>
      <c r="BX1" s="58"/>
      <c r="BY1" s="58"/>
      <c r="BZ1" s="58"/>
      <c r="CA1" s="58"/>
      <c r="CB1" s="58"/>
      <c r="CC1" s="58"/>
      <c r="CD1" s="58"/>
      <c r="CE1" s="58"/>
      <c r="CF1" s="58"/>
      <c r="CG1" s="58"/>
      <c r="CH1" s="58"/>
      <c r="CI1" s="58"/>
      <c r="CJ1" s="60"/>
    </row>
    <row r="2" spans="1:88" s="16" customFormat="1" ht="26.25" customHeight="1" x14ac:dyDescent="0.3">
      <c r="A2" s="14"/>
      <c r="B2" s="114" t="s">
        <v>53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114"/>
      <c r="BN2" s="114"/>
      <c r="BO2" s="114"/>
      <c r="BP2" s="114"/>
      <c r="BQ2" s="114"/>
      <c r="BR2" s="114"/>
      <c r="BS2" s="114"/>
      <c r="BT2" s="114"/>
      <c r="BU2" s="114"/>
      <c r="BV2" s="114"/>
      <c r="BW2" s="114"/>
      <c r="BX2" s="114"/>
      <c r="BY2" s="114"/>
      <c r="BZ2" s="114"/>
      <c r="CA2" s="114"/>
      <c r="CB2" s="114"/>
      <c r="CC2" s="114"/>
      <c r="CD2" s="114"/>
      <c r="CE2" s="114"/>
      <c r="CF2" s="15"/>
      <c r="CG2" s="15"/>
      <c r="CH2" s="15"/>
      <c r="CI2" s="15"/>
      <c r="CJ2" s="134"/>
    </row>
    <row r="3" spans="1:88" ht="11.25" customHeight="1" x14ac:dyDescent="0.3">
      <c r="A3" s="14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8"/>
      <c r="CF3" s="13"/>
      <c r="CG3" s="13"/>
      <c r="CH3" s="13"/>
      <c r="CI3" s="13"/>
      <c r="CJ3" s="134"/>
    </row>
    <row r="4" spans="1:88" ht="7.5" customHeight="1" x14ac:dyDescent="0.3">
      <c r="A4" s="14"/>
      <c r="B4" s="59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60"/>
      <c r="CF4" s="13"/>
      <c r="CG4" s="13"/>
      <c r="CH4" s="13"/>
      <c r="CI4" s="13"/>
      <c r="CJ4" s="134"/>
    </row>
    <row r="5" spans="1:88" s="2" customFormat="1" ht="15" customHeight="1" x14ac:dyDescent="0.3">
      <c r="A5" s="14"/>
      <c r="B5" s="116"/>
      <c r="C5" s="62" t="s">
        <v>0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64"/>
      <c r="CE5" s="117"/>
      <c r="CF5" s="17"/>
      <c r="CG5" s="17"/>
      <c r="CH5" s="17"/>
      <c r="CI5" s="17"/>
      <c r="CJ5" s="134"/>
    </row>
    <row r="6" spans="1:88" ht="7.5" customHeight="1" x14ac:dyDescent="0.3">
      <c r="A6" s="14"/>
      <c r="B6" s="116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117"/>
      <c r="CF6" s="13"/>
      <c r="CG6" s="13"/>
      <c r="CH6" s="13"/>
      <c r="CI6" s="13"/>
      <c r="CJ6" s="134"/>
    </row>
    <row r="7" spans="1:88" s="3" customFormat="1" ht="11.25" customHeight="1" x14ac:dyDescent="0.3">
      <c r="A7" s="14"/>
      <c r="B7" s="116"/>
      <c r="C7" s="135" t="str">
        <f>" Spieler"</f>
        <v xml:space="preserve"> Spieler</v>
      </c>
      <c r="D7" s="136"/>
      <c r="E7" s="136"/>
      <c r="F7" s="136"/>
      <c r="G7" s="136"/>
      <c r="H7" s="136"/>
      <c r="I7" s="136"/>
      <c r="J7" s="136"/>
      <c r="K7" s="136"/>
      <c r="L7" s="137"/>
      <c r="M7" s="111" t="s">
        <v>23</v>
      </c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 t="s">
        <v>24</v>
      </c>
      <c r="AB7" s="112"/>
      <c r="AC7" s="112"/>
      <c r="AD7" s="112"/>
      <c r="AE7" s="112"/>
      <c r="AF7" s="112"/>
      <c r="AG7" s="112"/>
      <c r="AH7" s="112"/>
      <c r="AI7" s="112"/>
      <c r="AJ7" s="112"/>
      <c r="AK7" s="112"/>
      <c r="AL7" s="112"/>
      <c r="AM7" s="112"/>
      <c r="AN7" s="112"/>
      <c r="AO7" s="112" t="s">
        <v>25</v>
      </c>
      <c r="AP7" s="112"/>
      <c r="AQ7" s="112"/>
      <c r="AR7" s="112"/>
      <c r="AS7" s="112"/>
      <c r="AT7" s="112"/>
      <c r="AU7" s="112"/>
      <c r="AV7" s="112"/>
      <c r="AW7" s="112"/>
      <c r="AX7" s="112"/>
      <c r="AY7" s="112"/>
      <c r="AZ7" s="112"/>
      <c r="BA7" s="112"/>
      <c r="BB7" s="112"/>
      <c r="BC7" s="112" t="s">
        <v>26</v>
      </c>
      <c r="BD7" s="112"/>
      <c r="BE7" s="112"/>
      <c r="BF7" s="112"/>
      <c r="BG7" s="112"/>
      <c r="BH7" s="112"/>
      <c r="BI7" s="112"/>
      <c r="BJ7" s="112"/>
      <c r="BK7" s="112"/>
      <c r="BL7" s="112"/>
      <c r="BM7" s="112"/>
      <c r="BN7" s="112"/>
      <c r="BO7" s="112"/>
      <c r="BP7" s="112"/>
      <c r="BQ7" s="112" t="s">
        <v>27</v>
      </c>
      <c r="BR7" s="112"/>
      <c r="BS7" s="112"/>
      <c r="BT7" s="112"/>
      <c r="BU7" s="112"/>
      <c r="BV7" s="112"/>
      <c r="BW7" s="112"/>
      <c r="BX7" s="112"/>
      <c r="BY7" s="112"/>
      <c r="BZ7" s="112"/>
      <c r="CA7" s="112"/>
      <c r="CB7" s="112"/>
      <c r="CC7" s="112"/>
      <c r="CD7" s="113"/>
      <c r="CE7" s="117"/>
      <c r="CF7" s="18"/>
      <c r="CG7" s="18"/>
      <c r="CH7" s="18"/>
      <c r="CI7" s="18"/>
      <c r="CJ7" s="134"/>
    </row>
    <row r="8" spans="1:88" ht="11.25" customHeight="1" x14ac:dyDescent="0.3">
      <c r="A8" s="14"/>
      <c r="B8" s="116"/>
      <c r="C8" s="138" t="str">
        <f>" Name"</f>
        <v xml:space="preserve"> Name</v>
      </c>
      <c r="D8" s="139"/>
      <c r="E8" s="139"/>
      <c r="F8" s="139"/>
      <c r="G8" s="139"/>
      <c r="H8" s="139"/>
      <c r="I8" s="139"/>
      <c r="J8" s="139"/>
      <c r="K8" s="139"/>
      <c r="L8" s="140"/>
      <c r="M8" s="141" t="s">
        <v>33</v>
      </c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 t="s">
        <v>32</v>
      </c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 t="s">
        <v>34</v>
      </c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 t="s">
        <v>29</v>
      </c>
      <c r="BD8" s="109"/>
      <c r="BE8" s="109"/>
      <c r="BF8" s="109"/>
      <c r="BG8" s="109"/>
      <c r="BH8" s="109"/>
      <c r="BI8" s="109"/>
      <c r="BJ8" s="109"/>
      <c r="BK8" s="109"/>
      <c r="BL8" s="109"/>
      <c r="BM8" s="109"/>
      <c r="BN8" s="109"/>
      <c r="BO8" s="109"/>
      <c r="BP8" s="109"/>
      <c r="BQ8" s="109" t="s">
        <v>31</v>
      </c>
      <c r="BR8" s="109"/>
      <c r="BS8" s="109"/>
      <c r="BT8" s="109"/>
      <c r="BU8" s="109"/>
      <c r="BV8" s="109"/>
      <c r="BW8" s="109"/>
      <c r="BX8" s="109"/>
      <c r="BY8" s="109"/>
      <c r="BZ8" s="109"/>
      <c r="CA8" s="109"/>
      <c r="CB8" s="109"/>
      <c r="CC8" s="109"/>
      <c r="CD8" s="133"/>
      <c r="CE8" s="117"/>
      <c r="CF8" s="13"/>
      <c r="CG8" s="13"/>
      <c r="CH8" s="13"/>
      <c r="CI8" s="13"/>
      <c r="CJ8" s="134"/>
    </row>
    <row r="9" spans="1:88" ht="7.5" customHeight="1" x14ac:dyDescent="0.3">
      <c r="A9" s="14"/>
      <c r="B9" s="4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9"/>
      <c r="CF9" s="13"/>
      <c r="CG9" s="13"/>
      <c r="CH9" s="13"/>
      <c r="CI9" s="13"/>
      <c r="CJ9" s="134"/>
    </row>
    <row r="10" spans="1:88" ht="11.25" customHeight="1" x14ac:dyDescent="0.3">
      <c r="A10" s="14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13"/>
      <c r="CG10" s="13"/>
      <c r="CH10" s="13"/>
      <c r="CI10" s="13"/>
      <c r="CJ10" s="134"/>
    </row>
    <row r="11" spans="1:88" ht="7.5" customHeight="1" x14ac:dyDescent="0.3">
      <c r="A11" s="14"/>
      <c r="B11" s="59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60"/>
      <c r="CF11" s="13"/>
      <c r="CG11" s="13"/>
      <c r="CH11" s="13"/>
      <c r="CI11" s="13"/>
      <c r="CJ11" s="134"/>
    </row>
    <row r="12" spans="1:88" ht="15" customHeight="1" x14ac:dyDescent="0.3">
      <c r="A12" s="14"/>
      <c r="B12" s="61"/>
      <c r="C12" s="62" t="s">
        <v>1</v>
      </c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63"/>
      <c r="BZ12" s="63"/>
      <c r="CA12" s="63"/>
      <c r="CB12" s="63"/>
      <c r="CC12" s="63"/>
      <c r="CD12" s="64"/>
      <c r="CE12" s="65"/>
      <c r="CF12" s="13"/>
      <c r="CG12" s="13"/>
      <c r="CH12" s="13"/>
      <c r="CI12" s="13"/>
      <c r="CJ12" s="134"/>
    </row>
    <row r="13" spans="1:88" ht="7.5" customHeight="1" x14ac:dyDescent="0.3">
      <c r="A13" s="14"/>
      <c r="B13" s="61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65"/>
      <c r="CF13" s="13"/>
      <c r="CG13" s="13"/>
      <c r="CH13" s="13"/>
      <c r="CI13" s="13"/>
      <c r="CJ13" s="134"/>
    </row>
    <row r="14" spans="1:88" s="3" customFormat="1" ht="11.25" customHeight="1" x14ac:dyDescent="0.3">
      <c r="A14" s="14"/>
      <c r="B14" s="61"/>
      <c r="C14" s="100">
        <v>8.3333333333333332E-3</v>
      </c>
      <c r="D14" s="101"/>
      <c r="E14" s="101"/>
      <c r="F14" s="102"/>
      <c r="G14" s="6"/>
      <c r="H14" s="69" t="s">
        <v>6</v>
      </c>
      <c r="I14" s="74"/>
      <c r="J14" s="74"/>
      <c r="K14" s="72"/>
      <c r="L14" s="6"/>
      <c r="M14" s="69" t="s">
        <v>8</v>
      </c>
      <c r="N14" s="74"/>
      <c r="O14" s="74"/>
      <c r="P14" s="74"/>
      <c r="Q14" s="72"/>
      <c r="R14" s="6"/>
      <c r="S14" s="69" t="s">
        <v>9</v>
      </c>
      <c r="T14" s="74"/>
      <c r="U14" s="74"/>
      <c r="V14" s="74"/>
      <c r="W14" s="72"/>
      <c r="X14" s="6"/>
      <c r="Y14" s="69" t="s">
        <v>3</v>
      </c>
      <c r="Z14" s="74"/>
      <c r="AA14" s="74"/>
      <c r="AB14" s="74"/>
      <c r="AC14" s="74"/>
      <c r="AD14" s="74"/>
      <c r="AE14" s="74"/>
      <c r="AF14" s="74"/>
      <c r="AG14" s="74"/>
      <c r="AH14" s="72"/>
      <c r="AI14" s="6"/>
      <c r="AJ14" s="69" t="s">
        <v>4</v>
      </c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2"/>
      <c r="BQ14" s="6"/>
      <c r="BR14" s="69" t="s">
        <v>5</v>
      </c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2"/>
      <c r="CE14" s="65"/>
      <c r="CF14" s="18" t="s">
        <v>13</v>
      </c>
      <c r="CG14" s="18" t="s">
        <v>20</v>
      </c>
      <c r="CH14" s="18" t="s">
        <v>15</v>
      </c>
      <c r="CI14" s="18" t="s">
        <v>21</v>
      </c>
      <c r="CJ14" s="134"/>
    </row>
    <row r="15" spans="1:88" ht="7.5" customHeight="1" x14ac:dyDescent="0.3">
      <c r="A15" s="14"/>
      <c r="B15" s="61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65"/>
      <c r="CF15" s="13"/>
      <c r="CG15" s="13"/>
      <c r="CH15" s="13"/>
      <c r="CI15" s="13"/>
      <c r="CJ15" s="134"/>
    </row>
    <row r="16" spans="1:88" ht="11.25" customHeight="1" x14ac:dyDescent="0.3">
      <c r="A16" s="14"/>
      <c r="B16" s="61"/>
      <c r="C16" s="89" t="s">
        <v>7</v>
      </c>
      <c r="D16" s="90"/>
      <c r="E16" s="90"/>
      <c r="F16" s="91"/>
      <c r="G16" s="132"/>
      <c r="H16" s="82">
        <v>1</v>
      </c>
      <c r="I16" s="80"/>
      <c r="J16" s="80"/>
      <c r="K16" s="83"/>
      <c r="L16" s="131"/>
      <c r="M16" s="78" t="s">
        <v>54</v>
      </c>
      <c r="N16" s="79"/>
      <c r="O16" s="79"/>
      <c r="P16" s="79"/>
      <c r="Q16" s="81"/>
      <c r="R16" s="131"/>
      <c r="S16" s="99">
        <v>0.83333333333333337</v>
      </c>
      <c r="T16" s="79"/>
      <c r="U16" s="79"/>
      <c r="V16" s="79"/>
      <c r="W16" s="81"/>
      <c r="X16" s="131"/>
      <c r="Y16" s="78" t="s">
        <v>50</v>
      </c>
      <c r="Z16" s="79"/>
      <c r="AA16" s="79"/>
      <c r="AB16" s="79"/>
      <c r="AC16" s="79"/>
      <c r="AD16" s="79"/>
      <c r="AE16" s="79"/>
      <c r="AF16" s="79"/>
      <c r="AG16" s="79"/>
      <c r="AH16" s="81"/>
      <c r="AI16" s="131"/>
      <c r="AJ16" s="129" t="str">
        <f>$M$8 &amp; " "</f>
        <v xml:space="preserve">Jule </v>
      </c>
      <c r="AK16" s="129"/>
      <c r="AL16" s="129"/>
      <c r="AM16" s="129"/>
      <c r="AN16" s="129"/>
      <c r="AO16" s="129"/>
      <c r="AP16" s="129"/>
      <c r="AQ16" s="129"/>
      <c r="AR16" s="129"/>
      <c r="AS16" s="129"/>
      <c r="AT16" s="129"/>
      <c r="AU16" s="129"/>
      <c r="AV16" s="129"/>
      <c r="AW16" s="129"/>
      <c r="AX16" s="85"/>
      <c r="AY16" s="83" t="s">
        <v>2</v>
      </c>
      <c r="AZ16" s="130"/>
      <c r="BA16" s="82"/>
      <c r="BB16" s="77" t="str">
        <f>" " &amp; $AA$8</f>
        <v xml:space="preserve"> Patrick</v>
      </c>
      <c r="BC16" s="128"/>
      <c r="BD16" s="128"/>
      <c r="BE16" s="128"/>
      <c r="BF16" s="128"/>
      <c r="BG16" s="128"/>
      <c r="BH16" s="128"/>
      <c r="BI16" s="128"/>
      <c r="BJ16" s="128"/>
      <c r="BK16" s="128"/>
      <c r="BL16" s="128"/>
      <c r="BM16" s="128"/>
      <c r="BN16" s="128"/>
      <c r="BO16" s="128"/>
      <c r="BP16" s="128"/>
      <c r="BQ16" s="131"/>
      <c r="BR16" s="78">
        <v>2</v>
      </c>
      <c r="BS16" s="79"/>
      <c r="BT16" s="79"/>
      <c r="BU16" s="79"/>
      <c r="BV16" s="79"/>
      <c r="BW16" s="80" t="s">
        <v>2</v>
      </c>
      <c r="BX16" s="80"/>
      <c r="BY16" s="80"/>
      <c r="BZ16" s="79">
        <v>2</v>
      </c>
      <c r="CA16" s="79"/>
      <c r="CB16" s="79"/>
      <c r="CC16" s="79"/>
      <c r="CD16" s="81"/>
      <c r="CE16" s="65"/>
      <c r="CF16" s="13">
        <f>IF(AND(ISNUMBER(BR16),ISNUMBER(BZ16)),1,0)</f>
        <v>1</v>
      </c>
      <c r="CG16" s="13">
        <f>IF(OR(ISBLANK(BR16),ISBLANK(BZ16)),0,IF(BR16&gt;BZ16,1,0))</f>
        <v>0</v>
      </c>
      <c r="CH16" s="13">
        <f>IF(OR(ISBLANK(BR16),ISBLANK(BZ16)),0,IF(BR16=BZ16,1,0))</f>
        <v>1</v>
      </c>
      <c r="CI16" s="13">
        <f>IF(OR(ISBLANK(BR16),ISBLANK(BZ16)),0,IF(BR16&lt;BZ16,1,0))</f>
        <v>0</v>
      </c>
      <c r="CJ16" s="134"/>
    </row>
    <row r="17" spans="1:88" ht="11.25" customHeight="1" x14ac:dyDescent="0.3">
      <c r="A17" s="14"/>
      <c r="B17" s="61"/>
      <c r="C17" s="92"/>
      <c r="D17" s="93"/>
      <c r="E17" s="93"/>
      <c r="F17" s="94"/>
      <c r="G17" s="132"/>
      <c r="H17" s="82">
        <f>H16+1</f>
        <v>2</v>
      </c>
      <c r="I17" s="80"/>
      <c r="J17" s="80"/>
      <c r="K17" s="83"/>
      <c r="L17" s="131"/>
      <c r="M17" s="82" t="str">
        <f>$M$16</f>
        <v>22.11.</v>
      </c>
      <c r="N17" s="80"/>
      <c r="O17" s="80"/>
      <c r="P17" s="80"/>
      <c r="Q17" s="83"/>
      <c r="R17" s="131"/>
      <c r="S17" s="84">
        <f>S16</f>
        <v>0.83333333333333337</v>
      </c>
      <c r="T17" s="80"/>
      <c r="U17" s="80"/>
      <c r="V17" s="80"/>
      <c r="W17" s="83"/>
      <c r="X17" s="131"/>
      <c r="Y17" s="78" t="s">
        <v>36</v>
      </c>
      <c r="Z17" s="79"/>
      <c r="AA17" s="79"/>
      <c r="AB17" s="79"/>
      <c r="AC17" s="79"/>
      <c r="AD17" s="79"/>
      <c r="AE17" s="79"/>
      <c r="AF17" s="79"/>
      <c r="AG17" s="79"/>
      <c r="AH17" s="81"/>
      <c r="AI17" s="131"/>
      <c r="AJ17" s="129" t="str">
        <f>$AO$8 &amp; " "</f>
        <v xml:space="preserve">Markus </v>
      </c>
      <c r="AK17" s="129"/>
      <c r="AL17" s="129"/>
      <c r="AM17" s="129"/>
      <c r="AN17" s="129"/>
      <c r="AO17" s="129"/>
      <c r="AP17" s="129"/>
      <c r="AQ17" s="129"/>
      <c r="AR17" s="129"/>
      <c r="AS17" s="129"/>
      <c r="AT17" s="129"/>
      <c r="AU17" s="129"/>
      <c r="AV17" s="129"/>
      <c r="AW17" s="129"/>
      <c r="AX17" s="85"/>
      <c r="AY17" s="83" t="s">
        <v>2</v>
      </c>
      <c r="AZ17" s="130"/>
      <c r="BA17" s="82"/>
      <c r="BB17" s="77" t="str">
        <f>" " &amp; $BC$8</f>
        <v xml:space="preserve"> Schmiddi</v>
      </c>
      <c r="BC17" s="128"/>
      <c r="BD17" s="128"/>
      <c r="BE17" s="128"/>
      <c r="BF17" s="128"/>
      <c r="BG17" s="128"/>
      <c r="BH17" s="128"/>
      <c r="BI17" s="128"/>
      <c r="BJ17" s="128"/>
      <c r="BK17" s="128"/>
      <c r="BL17" s="128"/>
      <c r="BM17" s="128"/>
      <c r="BN17" s="128"/>
      <c r="BO17" s="128"/>
      <c r="BP17" s="128"/>
      <c r="BQ17" s="131"/>
      <c r="BR17" s="78">
        <v>4</v>
      </c>
      <c r="BS17" s="79"/>
      <c r="BT17" s="79"/>
      <c r="BU17" s="79"/>
      <c r="BV17" s="79"/>
      <c r="BW17" s="80" t="s">
        <v>2</v>
      </c>
      <c r="BX17" s="80"/>
      <c r="BY17" s="80"/>
      <c r="BZ17" s="79">
        <v>0</v>
      </c>
      <c r="CA17" s="79"/>
      <c r="CB17" s="79"/>
      <c r="CC17" s="79"/>
      <c r="CD17" s="81"/>
      <c r="CE17" s="65"/>
      <c r="CF17" s="13">
        <f t="shared" ref="CF17:CF25" si="0">IF(AND(ISNUMBER(BR17),ISNUMBER(BZ17)),1,0)</f>
        <v>1</v>
      </c>
      <c r="CG17" s="13">
        <f t="shared" ref="CG17:CG25" si="1">IF(OR(ISBLANK(BR17),ISBLANK(BZ17)),0,IF(BR17&gt;BZ17,1,0))</f>
        <v>1</v>
      </c>
      <c r="CH17" s="13">
        <f t="shared" ref="CH17:CH25" si="2">IF(OR(ISBLANK(BR17),ISBLANK(BZ17)),0,IF(BR17=BZ17,1,0))</f>
        <v>0</v>
      </c>
      <c r="CI17" s="13">
        <f t="shared" ref="CI17:CI25" si="3">IF(OR(ISBLANK(BR17),ISBLANK(BZ17)),0,IF(BR17&lt;BZ17,1,0))</f>
        <v>0</v>
      </c>
      <c r="CJ17" s="134"/>
    </row>
    <row r="18" spans="1:88" ht="11.25" customHeight="1" x14ac:dyDescent="0.3">
      <c r="A18" s="14"/>
      <c r="B18" s="61"/>
      <c r="C18" s="92"/>
      <c r="D18" s="93"/>
      <c r="E18" s="93"/>
      <c r="F18" s="94"/>
      <c r="G18" s="132"/>
      <c r="H18" s="82">
        <f>H17+1</f>
        <v>3</v>
      </c>
      <c r="I18" s="80"/>
      <c r="J18" s="80"/>
      <c r="K18" s="83"/>
      <c r="L18" s="131"/>
      <c r="M18" s="82" t="str">
        <f t="shared" ref="M18:M25" si="4">$M$16</f>
        <v>22.11.</v>
      </c>
      <c r="N18" s="80"/>
      <c r="O18" s="80"/>
      <c r="P18" s="80"/>
      <c r="Q18" s="83"/>
      <c r="R18" s="131"/>
      <c r="S18" s="84">
        <f t="shared" ref="S18:S25" si="5">S16+$C$14</f>
        <v>0.84166666666666667</v>
      </c>
      <c r="T18" s="80"/>
      <c r="U18" s="80"/>
      <c r="V18" s="80"/>
      <c r="W18" s="83"/>
      <c r="X18" s="131"/>
      <c r="Y18" s="82" t="str">
        <f>$Y$16</f>
        <v>Fernseher (Sofa)</v>
      </c>
      <c r="Z18" s="80"/>
      <c r="AA18" s="80"/>
      <c r="AB18" s="80"/>
      <c r="AC18" s="80"/>
      <c r="AD18" s="80"/>
      <c r="AE18" s="80"/>
      <c r="AF18" s="80"/>
      <c r="AG18" s="80"/>
      <c r="AH18" s="83"/>
      <c r="AI18" s="131"/>
      <c r="AJ18" s="129" t="str">
        <f>$BQ$8 &amp; " "</f>
        <v xml:space="preserve">Ratze </v>
      </c>
      <c r="AK18" s="129"/>
      <c r="AL18" s="129"/>
      <c r="AM18" s="129"/>
      <c r="AN18" s="129"/>
      <c r="AO18" s="129"/>
      <c r="AP18" s="129"/>
      <c r="AQ18" s="129"/>
      <c r="AR18" s="129"/>
      <c r="AS18" s="129"/>
      <c r="AT18" s="129"/>
      <c r="AU18" s="129"/>
      <c r="AV18" s="129"/>
      <c r="AW18" s="129"/>
      <c r="AX18" s="85"/>
      <c r="AY18" s="83" t="s">
        <v>2</v>
      </c>
      <c r="AZ18" s="130"/>
      <c r="BA18" s="82"/>
      <c r="BB18" s="77" t="str">
        <f>" " &amp; $M$8</f>
        <v xml:space="preserve"> Jule</v>
      </c>
      <c r="BC18" s="128"/>
      <c r="BD18" s="128"/>
      <c r="BE18" s="128"/>
      <c r="BF18" s="128"/>
      <c r="BG18" s="128"/>
      <c r="BH18" s="128"/>
      <c r="BI18" s="128"/>
      <c r="BJ18" s="128"/>
      <c r="BK18" s="128"/>
      <c r="BL18" s="128"/>
      <c r="BM18" s="128"/>
      <c r="BN18" s="128"/>
      <c r="BO18" s="128"/>
      <c r="BP18" s="128"/>
      <c r="BQ18" s="131"/>
      <c r="BR18" s="78">
        <v>1</v>
      </c>
      <c r="BS18" s="79"/>
      <c r="BT18" s="79"/>
      <c r="BU18" s="79"/>
      <c r="BV18" s="79"/>
      <c r="BW18" s="80" t="s">
        <v>2</v>
      </c>
      <c r="BX18" s="80"/>
      <c r="BY18" s="80"/>
      <c r="BZ18" s="79">
        <v>0</v>
      </c>
      <c r="CA18" s="79"/>
      <c r="CB18" s="79"/>
      <c r="CC18" s="79"/>
      <c r="CD18" s="81"/>
      <c r="CE18" s="65"/>
      <c r="CF18" s="13">
        <f t="shared" si="0"/>
        <v>1</v>
      </c>
      <c r="CG18" s="13">
        <f t="shared" si="1"/>
        <v>1</v>
      </c>
      <c r="CH18" s="13">
        <f t="shared" si="2"/>
        <v>0</v>
      </c>
      <c r="CI18" s="13">
        <f t="shared" si="3"/>
        <v>0</v>
      </c>
      <c r="CJ18" s="134"/>
    </row>
    <row r="19" spans="1:88" ht="11.25" customHeight="1" x14ac:dyDescent="0.3">
      <c r="A19" s="14"/>
      <c r="B19" s="61"/>
      <c r="C19" s="92"/>
      <c r="D19" s="93"/>
      <c r="E19" s="93"/>
      <c r="F19" s="94"/>
      <c r="G19" s="132"/>
      <c r="H19" s="82">
        <f t="shared" ref="H19:H25" si="6">H18+1</f>
        <v>4</v>
      </c>
      <c r="I19" s="80"/>
      <c r="J19" s="80"/>
      <c r="K19" s="83"/>
      <c r="L19" s="131"/>
      <c r="M19" s="82" t="str">
        <f t="shared" si="4"/>
        <v>22.11.</v>
      </c>
      <c r="N19" s="80"/>
      <c r="O19" s="80"/>
      <c r="P19" s="80"/>
      <c r="Q19" s="83"/>
      <c r="R19" s="131"/>
      <c r="S19" s="84">
        <f t="shared" si="5"/>
        <v>0.84166666666666667</v>
      </c>
      <c r="T19" s="80"/>
      <c r="U19" s="80"/>
      <c r="V19" s="80"/>
      <c r="W19" s="83"/>
      <c r="X19" s="131"/>
      <c r="Y19" s="82" t="str">
        <f>$Y$17</f>
        <v>Fernseher (Schrank)</v>
      </c>
      <c r="Z19" s="80"/>
      <c r="AA19" s="80"/>
      <c r="AB19" s="80"/>
      <c r="AC19" s="80"/>
      <c r="AD19" s="80"/>
      <c r="AE19" s="80"/>
      <c r="AF19" s="80"/>
      <c r="AG19" s="80"/>
      <c r="AH19" s="83"/>
      <c r="AI19" s="131"/>
      <c r="AJ19" s="129" t="str">
        <f>$AA$8 &amp; " "</f>
        <v xml:space="preserve">Patrick </v>
      </c>
      <c r="AK19" s="129"/>
      <c r="AL19" s="129"/>
      <c r="AM19" s="129"/>
      <c r="AN19" s="129"/>
      <c r="AO19" s="129"/>
      <c r="AP19" s="129"/>
      <c r="AQ19" s="129"/>
      <c r="AR19" s="129"/>
      <c r="AS19" s="129"/>
      <c r="AT19" s="129"/>
      <c r="AU19" s="129"/>
      <c r="AV19" s="129"/>
      <c r="AW19" s="129"/>
      <c r="AX19" s="85"/>
      <c r="AY19" s="83" t="s">
        <v>2</v>
      </c>
      <c r="AZ19" s="130"/>
      <c r="BA19" s="82"/>
      <c r="BB19" s="77" t="str">
        <f>" " &amp; $AO$8</f>
        <v xml:space="preserve"> Markus</v>
      </c>
      <c r="BC19" s="128"/>
      <c r="BD19" s="128"/>
      <c r="BE19" s="128"/>
      <c r="BF19" s="128"/>
      <c r="BG19" s="128"/>
      <c r="BH19" s="128"/>
      <c r="BI19" s="128"/>
      <c r="BJ19" s="128"/>
      <c r="BK19" s="128"/>
      <c r="BL19" s="128"/>
      <c r="BM19" s="128"/>
      <c r="BN19" s="128"/>
      <c r="BO19" s="128"/>
      <c r="BP19" s="128"/>
      <c r="BQ19" s="131"/>
      <c r="BR19" s="78">
        <v>1</v>
      </c>
      <c r="BS19" s="79"/>
      <c r="BT19" s="79"/>
      <c r="BU19" s="79"/>
      <c r="BV19" s="79"/>
      <c r="BW19" s="80" t="s">
        <v>2</v>
      </c>
      <c r="BX19" s="80"/>
      <c r="BY19" s="80"/>
      <c r="BZ19" s="79">
        <v>2</v>
      </c>
      <c r="CA19" s="79"/>
      <c r="CB19" s="79"/>
      <c r="CC19" s="79"/>
      <c r="CD19" s="81"/>
      <c r="CE19" s="65"/>
      <c r="CF19" s="13">
        <f t="shared" si="0"/>
        <v>1</v>
      </c>
      <c r="CG19" s="13">
        <f t="shared" si="1"/>
        <v>0</v>
      </c>
      <c r="CH19" s="13">
        <f t="shared" si="2"/>
        <v>0</v>
      </c>
      <c r="CI19" s="13">
        <f t="shared" si="3"/>
        <v>1</v>
      </c>
      <c r="CJ19" s="134"/>
    </row>
    <row r="20" spans="1:88" ht="11.25" customHeight="1" x14ac:dyDescent="0.3">
      <c r="A20" s="14"/>
      <c r="B20" s="61"/>
      <c r="C20" s="92"/>
      <c r="D20" s="93"/>
      <c r="E20" s="93"/>
      <c r="F20" s="94"/>
      <c r="G20" s="132"/>
      <c r="H20" s="82">
        <f t="shared" si="6"/>
        <v>5</v>
      </c>
      <c r="I20" s="80"/>
      <c r="J20" s="80"/>
      <c r="K20" s="83"/>
      <c r="L20" s="131"/>
      <c r="M20" s="82" t="str">
        <f t="shared" si="4"/>
        <v>22.11.</v>
      </c>
      <c r="N20" s="80"/>
      <c r="O20" s="80"/>
      <c r="P20" s="80"/>
      <c r="Q20" s="83"/>
      <c r="R20" s="131"/>
      <c r="S20" s="84">
        <f t="shared" si="5"/>
        <v>0.85</v>
      </c>
      <c r="T20" s="80"/>
      <c r="U20" s="80"/>
      <c r="V20" s="80"/>
      <c r="W20" s="83"/>
      <c r="X20" s="131"/>
      <c r="Y20" s="82" t="str">
        <f>$Y$16</f>
        <v>Fernseher (Sofa)</v>
      </c>
      <c r="Z20" s="80"/>
      <c r="AA20" s="80"/>
      <c r="AB20" s="80"/>
      <c r="AC20" s="80"/>
      <c r="AD20" s="80"/>
      <c r="AE20" s="80"/>
      <c r="AF20" s="80"/>
      <c r="AG20" s="80"/>
      <c r="AH20" s="83"/>
      <c r="AI20" s="131"/>
      <c r="AJ20" s="129" t="str">
        <f>$BC$8 &amp; " "</f>
        <v xml:space="preserve">Schmiddi </v>
      </c>
      <c r="AK20" s="129"/>
      <c r="AL20" s="129"/>
      <c r="AM20" s="129"/>
      <c r="AN20" s="129"/>
      <c r="AO20" s="129"/>
      <c r="AP20" s="129"/>
      <c r="AQ20" s="129"/>
      <c r="AR20" s="129"/>
      <c r="AS20" s="129"/>
      <c r="AT20" s="129"/>
      <c r="AU20" s="129"/>
      <c r="AV20" s="129"/>
      <c r="AW20" s="129"/>
      <c r="AX20" s="85"/>
      <c r="AY20" s="83" t="s">
        <v>2</v>
      </c>
      <c r="AZ20" s="130"/>
      <c r="BA20" s="82"/>
      <c r="BB20" s="77" t="str">
        <f>" " &amp; $BQ$8</f>
        <v xml:space="preserve"> Ratze</v>
      </c>
      <c r="BC20" s="128"/>
      <c r="BD20" s="128"/>
      <c r="BE20" s="128"/>
      <c r="BF20" s="128"/>
      <c r="BG20" s="128"/>
      <c r="BH20" s="128"/>
      <c r="BI20" s="128"/>
      <c r="BJ20" s="128"/>
      <c r="BK20" s="128"/>
      <c r="BL20" s="128"/>
      <c r="BM20" s="128"/>
      <c r="BN20" s="128"/>
      <c r="BO20" s="128"/>
      <c r="BP20" s="128"/>
      <c r="BQ20" s="131"/>
      <c r="BR20" s="78">
        <v>0</v>
      </c>
      <c r="BS20" s="79"/>
      <c r="BT20" s="79"/>
      <c r="BU20" s="79"/>
      <c r="BV20" s="79"/>
      <c r="BW20" s="80" t="s">
        <v>2</v>
      </c>
      <c r="BX20" s="80"/>
      <c r="BY20" s="80"/>
      <c r="BZ20" s="79">
        <v>2</v>
      </c>
      <c r="CA20" s="79"/>
      <c r="CB20" s="79"/>
      <c r="CC20" s="79"/>
      <c r="CD20" s="81"/>
      <c r="CE20" s="65"/>
      <c r="CF20" s="13">
        <f t="shared" si="0"/>
        <v>1</v>
      </c>
      <c r="CG20" s="13">
        <f t="shared" si="1"/>
        <v>0</v>
      </c>
      <c r="CH20" s="13">
        <f t="shared" si="2"/>
        <v>0</v>
      </c>
      <c r="CI20" s="13">
        <f t="shared" si="3"/>
        <v>1</v>
      </c>
      <c r="CJ20" s="134"/>
    </row>
    <row r="21" spans="1:88" ht="11.25" customHeight="1" x14ac:dyDescent="0.3">
      <c r="A21" s="14"/>
      <c r="B21" s="61"/>
      <c r="C21" s="92"/>
      <c r="D21" s="93"/>
      <c r="E21" s="93"/>
      <c r="F21" s="94"/>
      <c r="G21" s="132"/>
      <c r="H21" s="82">
        <f t="shared" si="6"/>
        <v>6</v>
      </c>
      <c r="I21" s="80"/>
      <c r="J21" s="80"/>
      <c r="K21" s="83"/>
      <c r="L21" s="131"/>
      <c r="M21" s="82" t="str">
        <f t="shared" si="4"/>
        <v>22.11.</v>
      </c>
      <c r="N21" s="80"/>
      <c r="O21" s="80"/>
      <c r="P21" s="80"/>
      <c r="Q21" s="83"/>
      <c r="R21" s="131"/>
      <c r="S21" s="84">
        <f t="shared" si="5"/>
        <v>0.85</v>
      </c>
      <c r="T21" s="80"/>
      <c r="U21" s="80"/>
      <c r="V21" s="80"/>
      <c r="W21" s="83"/>
      <c r="X21" s="131"/>
      <c r="Y21" s="82" t="str">
        <f>$Y$17</f>
        <v>Fernseher (Schrank)</v>
      </c>
      <c r="Z21" s="80"/>
      <c r="AA21" s="80"/>
      <c r="AB21" s="80"/>
      <c r="AC21" s="80"/>
      <c r="AD21" s="80"/>
      <c r="AE21" s="80"/>
      <c r="AF21" s="80"/>
      <c r="AG21" s="80"/>
      <c r="AH21" s="83"/>
      <c r="AI21" s="131"/>
      <c r="AJ21" s="129" t="str">
        <f>$M$8 &amp; " "</f>
        <v xml:space="preserve">Jule </v>
      </c>
      <c r="AK21" s="129"/>
      <c r="AL21" s="129"/>
      <c r="AM21" s="129"/>
      <c r="AN21" s="129"/>
      <c r="AO21" s="129"/>
      <c r="AP21" s="129"/>
      <c r="AQ21" s="129"/>
      <c r="AR21" s="129"/>
      <c r="AS21" s="129"/>
      <c r="AT21" s="129"/>
      <c r="AU21" s="129"/>
      <c r="AV21" s="129"/>
      <c r="AW21" s="129"/>
      <c r="AX21" s="85"/>
      <c r="AY21" s="83" t="s">
        <v>2</v>
      </c>
      <c r="AZ21" s="130"/>
      <c r="BA21" s="82"/>
      <c r="BB21" s="77" t="str">
        <f>" " &amp; $AO$8</f>
        <v xml:space="preserve"> Markus</v>
      </c>
      <c r="BC21" s="128"/>
      <c r="BD21" s="128"/>
      <c r="BE21" s="128"/>
      <c r="BF21" s="128"/>
      <c r="BG21" s="128"/>
      <c r="BH21" s="128"/>
      <c r="BI21" s="128"/>
      <c r="BJ21" s="128"/>
      <c r="BK21" s="128"/>
      <c r="BL21" s="128"/>
      <c r="BM21" s="128"/>
      <c r="BN21" s="128"/>
      <c r="BO21" s="128"/>
      <c r="BP21" s="128"/>
      <c r="BQ21" s="131"/>
      <c r="BR21" s="78">
        <v>3</v>
      </c>
      <c r="BS21" s="79"/>
      <c r="BT21" s="79"/>
      <c r="BU21" s="79"/>
      <c r="BV21" s="79"/>
      <c r="BW21" s="80" t="s">
        <v>2</v>
      </c>
      <c r="BX21" s="80"/>
      <c r="BY21" s="80"/>
      <c r="BZ21" s="79">
        <v>2</v>
      </c>
      <c r="CA21" s="79"/>
      <c r="CB21" s="79"/>
      <c r="CC21" s="79"/>
      <c r="CD21" s="81"/>
      <c r="CE21" s="65"/>
      <c r="CF21" s="13">
        <f t="shared" si="0"/>
        <v>1</v>
      </c>
      <c r="CG21" s="13">
        <f t="shared" si="1"/>
        <v>1</v>
      </c>
      <c r="CH21" s="13">
        <f t="shared" si="2"/>
        <v>0</v>
      </c>
      <c r="CI21" s="13">
        <f t="shared" si="3"/>
        <v>0</v>
      </c>
      <c r="CJ21" s="134"/>
    </row>
    <row r="22" spans="1:88" ht="11.25" customHeight="1" x14ac:dyDescent="0.3">
      <c r="A22" s="14"/>
      <c r="B22" s="61"/>
      <c r="C22" s="92"/>
      <c r="D22" s="93"/>
      <c r="E22" s="93"/>
      <c r="F22" s="94"/>
      <c r="G22" s="132"/>
      <c r="H22" s="82">
        <f t="shared" si="6"/>
        <v>7</v>
      </c>
      <c r="I22" s="80"/>
      <c r="J22" s="80"/>
      <c r="K22" s="83"/>
      <c r="L22" s="131"/>
      <c r="M22" s="82" t="str">
        <f t="shared" si="4"/>
        <v>22.11.</v>
      </c>
      <c r="N22" s="80"/>
      <c r="O22" s="80"/>
      <c r="P22" s="80"/>
      <c r="Q22" s="83"/>
      <c r="R22" s="131"/>
      <c r="S22" s="84">
        <f t="shared" si="5"/>
        <v>0.85833333333333328</v>
      </c>
      <c r="T22" s="80"/>
      <c r="U22" s="80"/>
      <c r="V22" s="80"/>
      <c r="W22" s="83"/>
      <c r="X22" s="131"/>
      <c r="Y22" s="82" t="str">
        <f>$Y$16</f>
        <v>Fernseher (Sofa)</v>
      </c>
      <c r="Z22" s="80"/>
      <c r="AA22" s="80"/>
      <c r="AB22" s="80"/>
      <c r="AC22" s="80"/>
      <c r="AD22" s="80"/>
      <c r="AE22" s="80"/>
      <c r="AF22" s="80"/>
      <c r="AG22" s="80"/>
      <c r="AH22" s="83"/>
      <c r="AI22" s="131"/>
      <c r="AJ22" s="129" t="str">
        <f>$AA$8 &amp; " "</f>
        <v xml:space="preserve">Patrick </v>
      </c>
      <c r="AK22" s="129"/>
      <c r="AL22" s="129"/>
      <c r="AM22" s="129"/>
      <c r="AN22" s="129"/>
      <c r="AO22" s="129"/>
      <c r="AP22" s="129"/>
      <c r="AQ22" s="129"/>
      <c r="AR22" s="129"/>
      <c r="AS22" s="129"/>
      <c r="AT22" s="129"/>
      <c r="AU22" s="129"/>
      <c r="AV22" s="129"/>
      <c r="AW22" s="129"/>
      <c r="AX22" s="85"/>
      <c r="AY22" s="83" t="s">
        <v>2</v>
      </c>
      <c r="AZ22" s="130"/>
      <c r="BA22" s="82"/>
      <c r="BB22" s="77" t="str">
        <f>" " &amp; $BC$8</f>
        <v xml:space="preserve"> Schmiddi</v>
      </c>
      <c r="BC22" s="128"/>
      <c r="BD22" s="128"/>
      <c r="BE22" s="128"/>
      <c r="BF22" s="128"/>
      <c r="BG22" s="128"/>
      <c r="BH22" s="128"/>
      <c r="BI22" s="128"/>
      <c r="BJ22" s="128"/>
      <c r="BK22" s="128"/>
      <c r="BL22" s="128"/>
      <c r="BM22" s="128"/>
      <c r="BN22" s="128"/>
      <c r="BO22" s="128"/>
      <c r="BP22" s="128"/>
      <c r="BQ22" s="131"/>
      <c r="BR22" s="78">
        <v>3</v>
      </c>
      <c r="BS22" s="79"/>
      <c r="BT22" s="79"/>
      <c r="BU22" s="79"/>
      <c r="BV22" s="79"/>
      <c r="BW22" s="80" t="s">
        <v>2</v>
      </c>
      <c r="BX22" s="80"/>
      <c r="BY22" s="80"/>
      <c r="BZ22" s="79">
        <v>2</v>
      </c>
      <c r="CA22" s="79"/>
      <c r="CB22" s="79"/>
      <c r="CC22" s="79"/>
      <c r="CD22" s="81"/>
      <c r="CE22" s="65"/>
      <c r="CF22" s="13">
        <f t="shared" si="0"/>
        <v>1</v>
      </c>
      <c r="CG22" s="13">
        <f t="shared" si="1"/>
        <v>1</v>
      </c>
      <c r="CH22" s="13">
        <f t="shared" si="2"/>
        <v>0</v>
      </c>
      <c r="CI22" s="13">
        <f t="shared" si="3"/>
        <v>0</v>
      </c>
      <c r="CJ22" s="134"/>
    </row>
    <row r="23" spans="1:88" ht="11.25" customHeight="1" x14ac:dyDescent="0.3">
      <c r="A23" s="14"/>
      <c r="B23" s="61"/>
      <c r="C23" s="92"/>
      <c r="D23" s="93"/>
      <c r="E23" s="93"/>
      <c r="F23" s="94"/>
      <c r="G23" s="132"/>
      <c r="H23" s="82">
        <f t="shared" si="6"/>
        <v>8</v>
      </c>
      <c r="I23" s="80"/>
      <c r="J23" s="80"/>
      <c r="K23" s="83"/>
      <c r="L23" s="131"/>
      <c r="M23" s="82" t="str">
        <f t="shared" si="4"/>
        <v>22.11.</v>
      </c>
      <c r="N23" s="80"/>
      <c r="O23" s="80"/>
      <c r="P23" s="80"/>
      <c r="Q23" s="83"/>
      <c r="R23" s="131"/>
      <c r="S23" s="84">
        <f t="shared" si="5"/>
        <v>0.85833333333333328</v>
      </c>
      <c r="T23" s="80"/>
      <c r="U23" s="80"/>
      <c r="V23" s="80"/>
      <c r="W23" s="83"/>
      <c r="X23" s="131"/>
      <c r="Y23" s="82" t="str">
        <f>$Y$17</f>
        <v>Fernseher (Schrank)</v>
      </c>
      <c r="Z23" s="80"/>
      <c r="AA23" s="80"/>
      <c r="AB23" s="80"/>
      <c r="AC23" s="80"/>
      <c r="AD23" s="80"/>
      <c r="AE23" s="80"/>
      <c r="AF23" s="80"/>
      <c r="AG23" s="80"/>
      <c r="AH23" s="83"/>
      <c r="AI23" s="131"/>
      <c r="AJ23" s="129" t="str">
        <f>$AO$8 &amp; " "</f>
        <v xml:space="preserve">Markus </v>
      </c>
      <c r="AK23" s="129"/>
      <c r="AL23" s="129"/>
      <c r="AM23" s="129"/>
      <c r="AN23" s="129"/>
      <c r="AO23" s="129"/>
      <c r="AP23" s="129"/>
      <c r="AQ23" s="129"/>
      <c r="AR23" s="129"/>
      <c r="AS23" s="129"/>
      <c r="AT23" s="129"/>
      <c r="AU23" s="129"/>
      <c r="AV23" s="129"/>
      <c r="AW23" s="129"/>
      <c r="AX23" s="85"/>
      <c r="AY23" s="83" t="s">
        <v>2</v>
      </c>
      <c r="AZ23" s="130"/>
      <c r="BA23" s="82"/>
      <c r="BB23" s="77" t="str">
        <f>" " &amp; $BQ$8</f>
        <v xml:space="preserve"> Ratze</v>
      </c>
      <c r="BC23" s="128"/>
      <c r="BD23" s="128"/>
      <c r="BE23" s="128"/>
      <c r="BF23" s="128"/>
      <c r="BG23" s="128"/>
      <c r="BH23" s="128"/>
      <c r="BI23" s="128"/>
      <c r="BJ23" s="128"/>
      <c r="BK23" s="128"/>
      <c r="BL23" s="128"/>
      <c r="BM23" s="128"/>
      <c r="BN23" s="128"/>
      <c r="BO23" s="128"/>
      <c r="BP23" s="128"/>
      <c r="BQ23" s="131"/>
      <c r="BR23" s="78">
        <v>0</v>
      </c>
      <c r="BS23" s="79"/>
      <c r="BT23" s="79"/>
      <c r="BU23" s="79"/>
      <c r="BV23" s="79"/>
      <c r="BW23" s="80" t="s">
        <v>2</v>
      </c>
      <c r="BX23" s="80"/>
      <c r="BY23" s="80"/>
      <c r="BZ23" s="79">
        <v>0</v>
      </c>
      <c r="CA23" s="79"/>
      <c r="CB23" s="79"/>
      <c r="CC23" s="79"/>
      <c r="CD23" s="81"/>
      <c r="CE23" s="65"/>
      <c r="CF23" s="13">
        <f t="shared" si="0"/>
        <v>1</v>
      </c>
      <c r="CG23" s="13">
        <f t="shared" si="1"/>
        <v>0</v>
      </c>
      <c r="CH23" s="13">
        <f t="shared" si="2"/>
        <v>1</v>
      </c>
      <c r="CI23" s="13">
        <f t="shared" si="3"/>
        <v>0</v>
      </c>
      <c r="CJ23" s="134"/>
    </row>
    <row r="24" spans="1:88" ht="11.25" customHeight="1" x14ac:dyDescent="0.3">
      <c r="A24" s="14"/>
      <c r="B24" s="61"/>
      <c r="C24" s="92"/>
      <c r="D24" s="93"/>
      <c r="E24" s="93"/>
      <c r="F24" s="94"/>
      <c r="G24" s="132"/>
      <c r="H24" s="82">
        <f t="shared" si="6"/>
        <v>9</v>
      </c>
      <c r="I24" s="80"/>
      <c r="J24" s="80"/>
      <c r="K24" s="83"/>
      <c r="L24" s="131"/>
      <c r="M24" s="82" t="str">
        <f t="shared" si="4"/>
        <v>22.11.</v>
      </c>
      <c r="N24" s="80"/>
      <c r="O24" s="80"/>
      <c r="P24" s="80"/>
      <c r="Q24" s="83"/>
      <c r="R24" s="131"/>
      <c r="S24" s="84">
        <f t="shared" si="5"/>
        <v>0.86666666666666659</v>
      </c>
      <c r="T24" s="80"/>
      <c r="U24" s="80"/>
      <c r="V24" s="80"/>
      <c r="W24" s="83"/>
      <c r="X24" s="131"/>
      <c r="Y24" s="82" t="str">
        <f>$Y$16</f>
        <v>Fernseher (Sofa)</v>
      </c>
      <c r="Z24" s="80"/>
      <c r="AA24" s="80"/>
      <c r="AB24" s="80"/>
      <c r="AC24" s="80"/>
      <c r="AD24" s="80"/>
      <c r="AE24" s="80"/>
      <c r="AF24" s="80"/>
      <c r="AG24" s="80"/>
      <c r="AH24" s="83"/>
      <c r="AI24" s="131"/>
      <c r="AJ24" s="129" t="str">
        <f>$BC$8 &amp; " "</f>
        <v xml:space="preserve">Schmiddi </v>
      </c>
      <c r="AK24" s="129"/>
      <c r="AL24" s="129"/>
      <c r="AM24" s="129"/>
      <c r="AN24" s="129"/>
      <c r="AO24" s="129"/>
      <c r="AP24" s="129"/>
      <c r="AQ24" s="129"/>
      <c r="AR24" s="129"/>
      <c r="AS24" s="129"/>
      <c r="AT24" s="129"/>
      <c r="AU24" s="129"/>
      <c r="AV24" s="129"/>
      <c r="AW24" s="129"/>
      <c r="AX24" s="85"/>
      <c r="AY24" s="83" t="s">
        <v>2</v>
      </c>
      <c r="AZ24" s="130"/>
      <c r="BA24" s="82"/>
      <c r="BB24" s="77" t="str">
        <f>" " &amp; $M$8</f>
        <v xml:space="preserve"> Jule</v>
      </c>
      <c r="BC24" s="128"/>
      <c r="BD24" s="128"/>
      <c r="BE24" s="128"/>
      <c r="BF24" s="128"/>
      <c r="BG24" s="128"/>
      <c r="BH24" s="128"/>
      <c r="BI24" s="128"/>
      <c r="BJ24" s="128"/>
      <c r="BK24" s="128"/>
      <c r="BL24" s="128"/>
      <c r="BM24" s="128"/>
      <c r="BN24" s="128"/>
      <c r="BO24" s="128"/>
      <c r="BP24" s="128"/>
      <c r="BQ24" s="131"/>
      <c r="BR24" s="78">
        <v>1</v>
      </c>
      <c r="BS24" s="79"/>
      <c r="BT24" s="79"/>
      <c r="BU24" s="79"/>
      <c r="BV24" s="79"/>
      <c r="BW24" s="80" t="s">
        <v>2</v>
      </c>
      <c r="BX24" s="80"/>
      <c r="BY24" s="80"/>
      <c r="BZ24" s="79">
        <v>2</v>
      </c>
      <c r="CA24" s="79"/>
      <c r="CB24" s="79"/>
      <c r="CC24" s="79"/>
      <c r="CD24" s="81"/>
      <c r="CE24" s="65"/>
      <c r="CF24" s="13">
        <f t="shared" si="0"/>
        <v>1</v>
      </c>
      <c r="CG24" s="13">
        <f t="shared" si="1"/>
        <v>0</v>
      </c>
      <c r="CH24" s="13">
        <f t="shared" si="2"/>
        <v>0</v>
      </c>
      <c r="CI24" s="13">
        <f t="shared" si="3"/>
        <v>1</v>
      </c>
      <c r="CJ24" s="134"/>
    </row>
    <row r="25" spans="1:88" ht="11.25" customHeight="1" x14ac:dyDescent="0.3">
      <c r="A25" s="14"/>
      <c r="B25" s="61"/>
      <c r="C25" s="95"/>
      <c r="D25" s="96"/>
      <c r="E25" s="96"/>
      <c r="F25" s="97"/>
      <c r="G25" s="132"/>
      <c r="H25" s="82">
        <f t="shared" si="6"/>
        <v>10</v>
      </c>
      <c r="I25" s="80"/>
      <c r="J25" s="80"/>
      <c r="K25" s="83"/>
      <c r="L25" s="131"/>
      <c r="M25" s="82" t="str">
        <f t="shared" si="4"/>
        <v>22.11.</v>
      </c>
      <c r="N25" s="80"/>
      <c r="O25" s="80"/>
      <c r="P25" s="80"/>
      <c r="Q25" s="83"/>
      <c r="R25" s="131"/>
      <c r="S25" s="84">
        <f t="shared" si="5"/>
        <v>0.86666666666666659</v>
      </c>
      <c r="T25" s="80"/>
      <c r="U25" s="80"/>
      <c r="V25" s="80"/>
      <c r="W25" s="83"/>
      <c r="X25" s="131"/>
      <c r="Y25" s="82" t="str">
        <f>$Y$17</f>
        <v>Fernseher (Schrank)</v>
      </c>
      <c r="Z25" s="80"/>
      <c r="AA25" s="80"/>
      <c r="AB25" s="80"/>
      <c r="AC25" s="80"/>
      <c r="AD25" s="80"/>
      <c r="AE25" s="80"/>
      <c r="AF25" s="80"/>
      <c r="AG25" s="80"/>
      <c r="AH25" s="83"/>
      <c r="AI25" s="131"/>
      <c r="AJ25" s="129" t="str">
        <f>$BQ$8 &amp; " "</f>
        <v xml:space="preserve">Ratze </v>
      </c>
      <c r="AK25" s="129"/>
      <c r="AL25" s="129"/>
      <c r="AM25" s="129"/>
      <c r="AN25" s="129"/>
      <c r="AO25" s="129"/>
      <c r="AP25" s="129"/>
      <c r="AQ25" s="129"/>
      <c r="AR25" s="129"/>
      <c r="AS25" s="129"/>
      <c r="AT25" s="129"/>
      <c r="AU25" s="129"/>
      <c r="AV25" s="129"/>
      <c r="AW25" s="129"/>
      <c r="AX25" s="85"/>
      <c r="AY25" s="83" t="s">
        <v>2</v>
      </c>
      <c r="AZ25" s="130"/>
      <c r="BA25" s="82"/>
      <c r="BB25" s="77" t="str">
        <f>" " &amp; $AA$8</f>
        <v xml:space="preserve"> Patrick</v>
      </c>
      <c r="BC25" s="128"/>
      <c r="BD25" s="128"/>
      <c r="BE25" s="128"/>
      <c r="BF25" s="128"/>
      <c r="BG25" s="128"/>
      <c r="BH25" s="128"/>
      <c r="BI25" s="128"/>
      <c r="BJ25" s="128"/>
      <c r="BK25" s="128"/>
      <c r="BL25" s="128"/>
      <c r="BM25" s="128"/>
      <c r="BN25" s="128"/>
      <c r="BO25" s="128"/>
      <c r="BP25" s="128"/>
      <c r="BQ25" s="131"/>
      <c r="BR25" s="78">
        <v>1</v>
      </c>
      <c r="BS25" s="79"/>
      <c r="BT25" s="79"/>
      <c r="BU25" s="79"/>
      <c r="BV25" s="79"/>
      <c r="BW25" s="80" t="s">
        <v>2</v>
      </c>
      <c r="BX25" s="80"/>
      <c r="BY25" s="80"/>
      <c r="BZ25" s="79">
        <v>0</v>
      </c>
      <c r="CA25" s="79"/>
      <c r="CB25" s="79"/>
      <c r="CC25" s="79"/>
      <c r="CD25" s="81"/>
      <c r="CE25" s="65"/>
      <c r="CF25" s="13">
        <f t="shared" si="0"/>
        <v>1</v>
      </c>
      <c r="CG25" s="13">
        <f t="shared" si="1"/>
        <v>1</v>
      </c>
      <c r="CH25" s="13">
        <f t="shared" si="2"/>
        <v>0</v>
      </c>
      <c r="CI25" s="13">
        <f t="shared" si="3"/>
        <v>0</v>
      </c>
      <c r="CJ25" s="134"/>
    </row>
    <row r="26" spans="1:88" ht="7.5" customHeight="1" x14ac:dyDescent="0.3">
      <c r="A26" s="14"/>
      <c r="B26" s="61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65"/>
      <c r="CF26" s="13"/>
      <c r="CG26" s="13"/>
      <c r="CH26" s="13"/>
      <c r="CI26" s="13"/>
      <c r="CJ26" s="134"/>
    </row>
    <row r="27" spans="1:88" ht="11.25" customHeight="1" x14ac:dyDescent="0.3">
      <c r="A27" s="14"/>
      <c r="B27" s="61"/>
      <c r="C27" s="89" t="s">
        <v>10</v>
      </c>
      <c r="D27" s="90"/>
      <c r="E27" s="90"/>
      <c r="F27" s="91"/>
      <c r="G27" s="132"/>
      <c r="H27" s="82">
        <f>H25+1</f>
        <v>11</v>
      </c>
      <c r="I27" s="80"/>
      <c r="J27" s="80"/>
      <c r="K27" s="83"/>
      <c r="L27" s="131"/>
      <c r="M27" s="82" t="str">
        <f t="shared" ref="M27:M36" si="7">$M$16</f>
        <v>22.11.</v>
      </c>
      <c r="N27" s="80"/>
      <c r="O27" s="80"/>
      <c r="P27" s="80"/>
      <c r="Q27" s="83"/>
      <c r="R27" s="131"/>
      <c r="S27" s="84">
        <f>S24+$C$14</f>
        <v>0.87499999999999989</v>
      </c>
      <c r="T27" s="80"/>
      <c r="U27" s="80"/>
      <c r="V27" s="80"/>
      <c r="W27" s="83"/>
      <c r="X27" s="131"/>
      <c r="Y27" s="82" t="str">
        <f>$Y$17</f>
        <v>Fernseher (Schrank)</v>
      </c>
      <c r="Z27" s="80"/>
      <c r="AA27" s="80"/>
      <c r="AB27" s="80"/>
      <c r="AC27" s="80"/>
      <c r="AD27" s="80"/>
      <c r="AE27" s="80"/>
      <c r="AF27" s="80"/>
      <c r="AG27" s="80"/>
      <c r="AH27" s="83"/>
      <c r="AI27" s="131"/>
      <c r="AJ27" s="129" t="str">
        <f>$AA$8 &amp; " "</f>
        <v xml:space="preserve">Patrick </v>
      </c>
      <c r="AK27" s="129"/>
      <c r="AL27" s="129"/>
      <c r="AM27" s="129"/>
      <c r="AN27" s="129"/>
      <c r="AO27" s="129"/>
      <c r="AP27" s="129"/>
      <c r="AQ27" s="129"/>
      <c r="AR27" s="129"/>
      <c r="AS27" s="129"/>
      <c r="AT27" s="129"/>
      <c r="AU27" s="129"/>
      <c r="AV27" s="129"/>
      <c r="AW27" s="129"/>
      <c r="AX27" s="85"/>
      <c r="AY27" s="83" t="s">
        <v>2</v>
      </c>
      <c r="AZ27" s="130"/>
      <c r="BA27" s="82"/>
      <c r="BB27" s="77" t="str">
        <f>" " &amp; $M$8</f>
        <v xml:space="preserve"> Jule</v>
      </c>
      <c r="BC27" s="128"/>
      <c r="BD27" s="128"/>
      <c r="BE27" s="128"/>
      <c r="BF27" s="128"/>
      <c r="BG27" s="128"/>
      <c r="BH27" s="128"/>
      <c r="BI27" s="128"/>
      <c r="BJ27" s="128"/>
      <c r="BK27" s="128"/>
      <c r="BL27" s="128"/>
      <c r="BM27" s="128"/>
      <c r="BN27" s="128"/>
      <c r="BO27" s="128"/>
      <c r="BP27" s="128"/>
      <c r="BQ27" s="131"/>
      <c r="BR27" s="78">
        <v>2</v>
      </c>
      <c r="BS27" s="79"/>
      <c r="BT27" s="79"/>
      <c r="BU27" s="79"/>
      <c r="BV27" s="79"/>
      <c r="BW27" s="80" t="s">
        <v>2</v>
      </c>
      <c r="BX27" s="80"/>
      <c r="BY27" s="80"/>
      <c r="BZ27" s="79">
        <v>1</v>
      </c>
      <c r="CA27" s="79"/>
      <c r="CB27" s="79"/>
      <c r="CC27" s="79"/>
      <c r="CD27" s="81"/>
      <c r="CE27" s="65"/>
      <c r="CF27" s="13">
        <f t="shared" ref="CF27:CF36" si="8">IF(AND(ISNUMBER(BR27),ISNUMBER(BZ27)),1,0)</f>
        <v>1</v>
      </c>
      <c r="CG27" s="13">
        <f t="shared" ref="CG27:CG36" si="9">IF(OR(ISBLANK(BR27),ISBLANK(BZ27)),0,IF(BR27&gt;BZ27,1,0))</f>
        <v>1</v>
      </c>
      <c r="CH27" s="13">
        <f t="shared" ref="CH27:CH36" si="10">IF(OR(ISBLANK(BR27),ISBLANK(BZ27)),0,IF(BR27=BZ27,1,0))</f>
        <v>0</v>
      </c>
      <c r="CI27" s="13">
        <f t="shared" ref="CI27:CI36" si="11">IF(OR(ISBLANK(BR27),ISBLANK(BZ27)),0,IF(BR27&lt;BZ27,1,0))</f>
        <v>0</v>
      </c>
      <c r="CJ27" s="134"/>
    </row>
    <row r="28" spans="1:88" ht="11.25" customHeight="1" x14ac:dyDescent="0.3">
      <c r="A28" s="14"/>
      <c r="B28" s="61"/>
      <c r="C28" s="92"/>
      <c r="D28" s="93"/>
      <c r="E28" s="93"/>
      <c r="F28" s="94"/>
      <c r="G28" s="132"/>
      <c r="H28" s="82">
        <f>H27+1</f>
        <v>12</v>
      </c>
      <c r="I28" s="80"/>
      <c r="J28" s="80"/>
      <c r="K28" s="83"/>
      <c r="L28" s="131"/>
      <c r="M28" s="82" t="str">
        <f t="shared" si="7"/>
        <v>22.11.</v>
      </c>
      <c r="N28" s="80"/>
      <c r="O28" s="80"/>
      <c r="P28" s="80"/>
      <c r="Q28" s="83"/>
      <c r="R28" s="131"/>
      <c r="S28" s="84">
        <f>S25+$C$14</f>
        <v>0.87499999999999989</v>
      </c>
      <c r="T28" s="80"/>
      <c r="U28" s="80"/>
      <c r="V28" s="80"/>
      <c r="W28" s="83"/>
      <c r="X28" s="131"/>
      <c r="Y28" s="82" t="str">
        <f>$Y$16</f>
        <v>Fernseher (Sofa)</v>
      </c>
      <c r="Z28" s="80"/>
      <c r="AA28" s="80"/>
      <c r="AB28" s="80"/>
      <c r="AC28" s="80"/>
      <c r="AD28" s="80"/>
      <c r="AE28" s="80"/>
      <c r="AF28" s="80"/>
      <c r="AG28" s="80"/>
      <c r="AH28" s="83"/>
      <c r="AI28" s="131"/>
      <c r="AJ28" s="129" t="str">
        <f>$BC$8 &amp; " "</f>
        <v xml:space="preserve">Schmiddi </v>
      </c>
      <c r="AK28" s="129"/>
      <c r="AL28" s="129"/>
      <c r="AM28" s="129"/>
      <c r="AN28" s="129"/>
      <c r="AO28" s="129"/>
      <c r="AP28" s="129"/>
      <c r="AQ28" s="129"/>
      <c r="AR28" s="129"/>
      <c r="AS28" s="129"/>
      <c r="AT28" s="129"/>
      <c r="AU28" s="129"/>
      <c r="AV28" s="129"/>
      <c r="AW28" s="129"/>
      <c r="AX28" s="85"/>
      <c r="AY28" s="83" t="s">
        <v>2</v>
      </c>
      <c r="AZ28" s="130"/>
      <c r="BA28" s="82"/>
      <c r="BB28" s="77" t="str">
        <f>" " &amp; $AO$8</f>
        <v xml:space="preserve"> Markus</v>
      </c>
      <c r="BC28" s="128"/>
      <c r="BD28" s="128"/>
      <c r="BE28" s="128"/>
      <c r="BF28" s="128"/>
      <c r="BG28" s="128"/>
      <c r="BH28" s="128"/>
      <c r="BI28" s="128"/>
      <c r="BJ28" s="128"/>
      <c r="BK28" s="128"/>
      <c r="BL28" s="128"/>
      <c r="BM28" s="128"/>
      <c r="BN28" s="128"/>
      <c r="BO28" s="128"/>
      <c r="BP28" s="128"/>
      <c r="BQ28" s="131"/>
      <c r="BR28" s="78">
        <v>1</v>
      </c>
      <c r="BS28" s="79"/>
      <c r="BT28" s="79"/>
      <c r="BU28" s="79"/>
      <c r="BV28" s="79"/>
      <c r="BW28" s="80" t="s">
        <v>2</v>
      </c>
      <c r="BX28" s="80"/>
      <c r="BY28" s="80"/>
      <c r="BZ28" s="79">
        <v>1</v>
      </c>
      <c r="CA28" s="79"/>
      <c r="CB28" s="79"/>
      <c r="CC28" s="79"/>
      <c r="CD28" s="81"/>
      <c r="CE28" s="65"/>
      <c r="CF28" s="13">
        <f t="shared" si="8"/>
        <v>1</v>
      </c>
      <c r="CG28" s="13">
        <f t="shared" si="9"/>
        <v>0</v>
      </c>
      <c r="CH28" s="13">
        <f t="shared" si="10"/>
        <v>1</v>
      </c>
      <c r="CI28" s="13">
        <f t="shared" si="11"/>
        <v>0</v>
      </c>
      <c r="CJ28" s="134"/>
    </row>
    <row r="29" spans="1:88" ht="11.25" customHeight="1" x14ac:dyDescent="0.3">
      <c r="A29" s="14"/>
      <c r="B29" s="61"/>
      <c r="C29" s="92"/>
      <c r="D29" s="93"/>
      <c r="E29" s="93"/>
      <c r="F29" s="94"/>
      <c r="G29" s="132"/>
      <c r="H29" s="82">
        <f t="shared" ref="H29:H36" si="12">H28+1</f>
        <v>13</v>
      </c>
      <c r="I29" s="80"/>
      <c r="J29" s="80"/>
      <c r="K29" s="83"/>
      <c r="L29" s="131"/>
      <c r="M29" s="82" t="str">
        <f t="shared" si="7"/>
        <v>22.11.</v>
      </c>
      <c r="N29" s="80"/>
      <c r="O29" s="80"/>
      <c r="P29" s="80"/>
      <c r="Q29" s="83"/>
      <c r="R29" s="131"/>
      <c r="S29" s="84">
        <f t="shared" ref="S29:S36" si="13">S27+$C$14</f>
        <v>0.88333333333333319</v>
      </c>
      <c r="T29" s="80"/>
      <c r="U29" s="80"/>
      <c r="V29" s="80"/>
      <c r="W29" s="83"/>
      <c r="X29" s="131"/>
      <c r="Y29" s="82" t="str">
        <f>$Y$17</f>
        <v>Fernseher (Schrank)</v>
      </c>
      <c r="Z29" s="80"/>
      <c r="AA29" s="80"/>
      <c r="AB29" s="80"/>
      <c r="AC29" s="80"/>
      <c r="AD29" s="80"/>
      <c r="AE29" s="80"/>
      <c r="AF29" s="80"/>
      <c r="AG29" s="80"/>
      <c r="AH29" s="83"/>
      <c r="AI29" s="131"/>
      <c r="AJ29" s="129" t="str">
        <f>$M$8 &amp; " "</f>
        <v xml:space="preserve">Jule </v>
      </c>
      <c r="AK29" s="129"/>
      <c r="AL29" s="129"/>
      <c r="AM29" s="129"/>
      <c r="AN29" s="129"/>
      <c r="AO29" s="129"/>
      <c r="AP29" s="129"/>
      <c r="AQ29" s="129"/>
      <c r="AR29" s="129"/>
      <c r="AS29" s="129"/>
      <c r="AT29" s="129"/>
      <c r="AU29" s="129"/>
      <c r="AV29" s="129"/>
      <c r="AW29" s="129"/>
      <c r="AX29" s="85"/>
      <c r="AY29" s="83" t="s">
        <v>2</v>
      </c>
      <c r="AZ29" s="130"/>
      <c r="BA29" s="82"/>
      <c r="BB29" s="77" t="str">
        <f>" " &amp; $BQ$8</f>
        <v xml:space="preserve"> Ratze</v>
      </c>
      <c r="BC29" s="128"/>
      <c r="BD29" s="128"/>
      <c r="BE29" s="128"/>
      <c r="BF29" s="128"/>
      <c r="BG29" s="128"/>
      <c r="BH29" s="128"/>
      <c r="BI29" s="128"/>
      <c r="BJ29" s="128"/>
      <c r="BK29" s="128"/>
      <c r="BL29" s="128"/>
      <c r="BM29" s="128"/>
      <c r="BN29" s="128"/>
      <c r="BO29" s="128"/>
      <c r="BP29" s="128"/>
      <c r="BQ29" s="131"/>
      <c r="BR29" s="78">
        <v>1</v>
      </c>
      <c r="BS29" s="79"/>
      <c r="BT29" s="79"/>
      <c r="BU29" s="79"/>
      <c r="BV29" s="79"/>
      <c r="BW29" s="80" t="s">
        <v>2</v>
      </c>
      <c r="BX29" s="80"/>
      <c r="BY29" s="80"/>
      <c r="BZ29" s="79">
        <v>3</v>
      </c>
      <c r="CA29" s="79"/>
      <c r="CB29" s="79"/>
      <c r="CC29" s="79"/>
      <c r="CD29" s="81"/>
      <c r="CE29" s="65"/>
      <c r="CF29" s="13">
        <f t="shared" si="8"/>
        <v>1</v>
      </c>
      <c r="CG29" s="13">
        <f t="shared" si="9"/>
        <v>0</v>
      </c>
      <c r="CH29" s="13">
        <f t="shared" si="10"/>
        <v>0</v>
      </c>
      <c r="CI29" s="13">
        <f t="shared" si="11"/>
        <v>1</v>
      </c>
      <c r="CJ29" s="134"/>
    </row>
    <row r="30" spans="1:88" ht="11.25" customHeight="1" x14ac:dyDescent="0.3">
      <c r="A30" s="14"/>
      <c r="B30" s="61"/>
      <c r="C30" s="92"/>
      <c r="D30" s="93"/>
      <c r="E30" s="93"/>
      <c r="F30" s="94"/>
      <c r="G30" s="132"/>
      <c r="H30" s="82">
        <f t="shared" si="12"/>
        <v>14</v>
      </c>
      <c r="I30" s="80"/>
      <c r="J30" s="80"/>
      <c r="K30" s="83"/>
      <c r="L30" s="131"/>
      <c r="M30" s="82" t="str">
        <f t="shared" si="7"/>
        <v>22.11.</v>
      </c>
      <c r="N30" s="80"/>
      <c r="O30" s="80"/>
      <c r="P30" s="80"/>
      <c r="Q30" s="83"/>
      <c r="R30" s="131"/>
      <c r="S30" s="84">
        <f t="shared" si="13"/>
        <v>0.88333333333333319</v>
      </c>
      <c r="T30" s="80"/>
      <c r="U30" s="80"/>
      <c r="V30" s="80"/>
      <c r="W30" s="83"/>
      <c r="X30" s="131"/>
      <c r="Y30" s="82" t="str">
        <f>$Y$16</f>
        <v>Fernseher (Sofa)</v>
      </c>
      <c r="Z30" s="80"/>
      <c r="AA30" s="80"/>
      <c r="AB30" s="80"/>
      <c r="AC30" s="80"/>
      <c r="AD30" s="80"/>
      <c r="AE30" s="80"/>
      <c r="AF30" s="80"/>
      <c r="AG30" s="80"/>
      <c r="AH30" s="83"/>
      <c r="AI30" s="131"/>
      <c r="AJ30" s="129" t="str">
        <f>$AO$8 &amp; " "</f>
        <v xml:space="preserve">Markus </v>
      </c>
      <c r="AK30" s="129"/>
      <c r="AL30" s="129"/>
      <c r="AM30" s="129"/>
      <c r="AN30" s="129"/>
      <c r="AO30" s="129"/>
      <c r="AP30" s="129"/>
      <c r="AQ30" s="129"/>
      <c r="AR30" s="129"/>
      <c r="AS30" s="129"/>
      <c r="AT30" s="129"/>
      <c r="AU30" s="129"/>
      <c r="AV30" s="129"/>
      <c r="AW30" s="129"/>
      <c r="AX30" s="85"/>
      <c r="AY30" s="83" t="s">
        <v>2</v>
      </c>
      <c r="AZ30" s="130"/>
      <c r="BA30" s="82"/>
      <c r="BB30" s="77" t="str">
        <f>" " &amp; $AA$8</f>
        <v xml:space="preserve"> Patrick</v>
      </c>
      <c r="BC30" s="128"/>
      <c r="BD30" s="128"/>
      <c r="BE30" s="128"/>
      <c r="BF30" s="128"/>
      <c r="BG30" s="128"/>
      <c r="BH30" s="128"/>
      <c r="BI30" s="128"/>
      <c r="BJ30" s="128"/>
      <c r="BK30" s="128"/>
      <c r="BL30" s="128"/>
      <c r="BM30" s="128"/>
      <c r="BN30" s="128"/>
      <c r="BO30" s="128"/>
      <c r="BP30" s="128"/>
      <c r="BQ30" s="131"/>
      <c r="BR30" s="78">
        <v>2</v>
      </c>
      <c r="BS30" s="79"/>
      <c r="BT30" s="79"/>
      <c r="BU30" s="79"/>
      <c r="BV30" s="79"/>
      <c r="BW30" s="80" t="s">
        <v>2</v>
      </c>
      <c r="BX30" s="80"/>
      <c r="BY30" s="80"/>
      <c r="BZ30" s="79">
        <v>1</v>
      </c>
      <c r="CA30" s="79"/>
      <c r="CB30" s="79"/>
      <c r="CC30" s="79"/>
      <c r="CD30" s="81"/>
      <c r="CE30" s="65"/>
      <c r="CF30" s="13">
        <f t="shared" si="8"/>
        <v>1</v>
      </c>
      <c r="CG30" s="13">
        <f t="shared" si="9"/>
        <v>1</v>
      </c>
      <c r="CH30" s="13">
        <f t="shared" si="10"/>
        <v>0</v>
      </c>
      <c r="CI30" s="13">
        <f t="shared" si="11"/>
        <v>0</v>
      </c>
      <c r="CJ30" s="134"/>
    </row>
    <row r="31" spans="1:88" ht="11.25" customHeight="1" x14ac:dyDescent="0.3">
      <c r="A31" s="14"/>
      <c r="B31" s="61"/>
      <c r="C31" s="92"/>
      <c r="D31" s="93"/>
      <c r="E31" s="93"/>
      <c r="F31" s="94"/>
      <c r="G31" s="132"/>
      <c r="H31" s="82">
        <f t="shared" si="12"/>
        <v>15</v>
      </c>
      <c r="I31" s="80"/>
      <c r="J31" s="80"/>
      <c r="K31" s="83"/>
      <c r="L31" s="131"/>
      <c r="M31" s="82" t="str">
        <f t="shared" si="7"/>
        <v>22.11.</v>
      </c>
      <c r="N31" s="80"/>
      <c r="O31" s="80"/>
      <c r="P31" s="80"/>
      <c r="Q31" s="83"/>
      <c r="R31" s="131"/>
      <c r="S31" s="84">
        <f t="shared" si="13"/>
        <v>0.8916666666666665</v>
      </c>
      <c r="T31" s="80"/>
      <c r="U31" s="80"/>
      <c r="V31" s="80"/>
      <c r="W31" s="83"/>
      <c r="X31" s="131"/>
      <c r="Y31" s="82" t="str">
        <f>$Y$17</f>
        <v>Fernseher (Schrank)</v>
      </c>
      <c r="Z31" s="80"/>
      <c r="AA31" s="80"/>
      <c r="AB31" s="80"/>
      <c r="AC31" s="80"/>
      <c r="AD31" s="80"/>
      <c r="AE31" s="80"/>
      <c r="AF31" s="80"/>
      <c r="AG31" s="80"/>
      <c r="AH31" s="83"/>
      <c r="AI31" s="131"/>
      <c r="AJ31" s="129" t="str">
        <f>$BQ$8 &amp; " "</f>
        <v xml:space="preserve">Ratze </v>
      </c>
      <c r="AK31" s="129"/>
      <c r="AL31" s="129"/>
      <c r="AM31" s="129"/>
      <c r="AN31" s="129"/>
      <c r="AO31" s="129"/>
      <c r="AP31" s="129"/>
      <c r="AQ31" s="129"/>
      <c r="AR31" s="129"/>
      <c r="AS31" s="129"/>
      <c r="AT31" s="129"/>
      <c r="AU31" s="129"/>
      <c r="AV31" s="129"/>
      <c r="AW31" s="129"/>
      <c r="AX31" s="85"/>
      <c r="AY31" s="83" t="s">
        <v>2</v>
      </c>
      <c r="AZ31" s="130"/>
      <c r="BA31" s="82"/>
      <c r="BB31" s="77" t="str">
        <f>" " &amp; $BC$8</f>
        <v xml:space="preserve"> Schmiddi</v>
      </c>
      <c r="BC31" s="128"/>
      <c r="BD31" s="128"/>
      <c r="BE31" s="128"/>
      <c r="BF31" s="128"/>
      <c r="BG31" s="128"/>
      <c r="BH31" s="128"/>
      <c r="BI31" s="128"/>
      <c r="BJ31" s="128"/>
      <c r="BK31" s="128"/>
      <c r="BL31" s="128"/>
      <c r="BM31" s="128"/>
      <c r="BN31" s="128"/>
      <c r="BO31" s="128"/>
      <c r="BP31" s="128"/>
      <c r="BQ31" s="131"/>
      <c r="BR31" s="78">
        <v>3</v>
      </c>
      <c r="BS31" s="79"/>
      <c r="BT31" s="79"/>
      <c r="BU31" s="79"/>
      <c r="BV31" s="79"/>
      <c r="BW31" s="80" t="s">
        <v>2</v>
      </c>
      <c r="BX31" s="80"/>
      <c r="BY31" s="80"/>
      <c r="BZ31" s="79">
        <v>1</v>
      </c>
      <c r="CA31" s="79"/>
      <c r="CB31" s="79"/>
      <c r="CC31" s="79"/>
      <c r="CD31" s="81"/>
      <c r="CE31" s="65"/>
      <c r="CF31" s="13">
        <f t="shared" si="8"/>
        <v>1</v>
      </c>
      <c r="CG31" s="13">
        <f t="shared" si="9"/>
        <v>1</v>
      </c>
      <c r="CH31" s="13">
        <f t="shared" si="10"/>
        <v>0</v>
      </c>
      <c r="CI31" s="13">
        <f t="shared" si="11"/>
        <v>0</v>
      </c>
      <c r="CJ31" s="134"/>
    </row>
    <row r="32" spans="1:88" ht="11.25" customHeight="1" x14ac:dyDescent="0.3">
      <c r="A32" s="14"/>
      <c r="B32" s="61"/>
      <c r="C32" s="92"/>
      <c r="D32" s="93"/>
      <c r="E32" s="93"/>
      <c r="F32" s="94"/>
      <c r="G32" s="132"/>
      <c r="H32" s="82">
        <f t="shared" si="12"/>
        <v>16</v>
      </c>
      <c r="I32" s="80"/>
      <c r="J32" s="80"/>
      <c r="K32" s="83"/>
      <c r="L32" s="131"/>
      <c r="M32" s="82" t="str">
        <f t="shared" si="7"/>
        <v>22.11.</v>
      </c>
      <c r="N32" s="80"/>
      <c r="O32" s="80"/>
      <c r="P32" s="80"/>
      <c r="Q32" s="83"/>
      <c r="R32" s="131"/>
      <c r="S32" s="84">
        <f t="shared" si="13"/>
        <v>0.8916666666666665</v>
      </c>
      <c r="T32" s="80"/>
      <c r="U32" s="80"/>
      <c r="V32" s="80"/>
      <c r="W32" s="83"/>
      <c r="X32" s="131"/>
      <c r="Y32" s="82" t="str">
        <f>$Y$16</f>
        <v>Fernseher (Sofa)</v>
      </c>
      <c r="Z32" s="80"/>
      <c r="AA32" s="80"/>
      <c r="AB32" s="80"/>
      <c r="AC32" s="80"/>
      <c r="AD32" s="80"/>
      <c r="AE32" s="80"/>
      <c r="AF32" s="80"/>
      <c r="AG32" s="80"/>
      <c r="AH32" s="83"/>
      <c r="AI32" s="131"/>
      <c r="AJ32" s="129" t="str">
        <f>$AO$8 &amp; " "</f>
        <v xml:space="preserve">Markus </v>
      </c>
      <c r="AK32" s="129"/>
      <c r="AL32" s="129"/>
      <c r="AM32" s="129"/>
      <c r="AN32" s="129"/>
      <c r="AO32" s="129"/>
      <c r="AP32" s="129"/>
      <c r="AQ32" s="129"/>
      <c r="AR32" s="129"/>
      <c r="AS32" s="129"/>
      <c r="AT32" s="129"/>
      <c r="AU32" s="129"/>
      <c r="AV32" s="129"/>
      <c r="AW32" s="129"/>
      <c r="AX32" s="85"/>
      <c r="AY32" s="83" t="s">
        <v>2</v>
      </c>
      <c r="AZ32" s="130"/>
      <c r="BA32" s="82"/>
      <c r="BB32" s="77" t="str">
        <f>" " &amp; $M$8</f>
        <v xml:space="preserve"> Jule</v>
      </c>
      <c r="BC32" s="128"/>
      <c r="BD32" s="128"/>
      <c r="BE32" s="128"/>
      <c r="BF32" s="128"/>
      <c r="BG32" s="128"/>
      <c r="BH32" s="128"/>
      <c r="BI32" s="128"/>
      <c r="BJ32" s="128"/>
      <c r="BK32" s="128"/>
      <c r="BL32" s="128"/>
      <c r="BM32" s="128"/>
      <c r="BN32" s="128"/>
      <c r="BO32" s="128"/>
      <c r="BP32" s="128"/>
      <c r="BQ32" s="131"/>
      <c r="BR32" s="78">
        <v>1</v>
      </c>
      <c r="BS32" s="79"/>
      <c r="BT32" s="79"/>
      <c r="BU32" s="79"/>
      <c r="BV32" s="79"/>
      <c r="BW32" s="80" t="s">
        <v>2</v>
      </c>
      <c r="BX32" s="80"/>
      <c r="BY32" s="80"/>
      <c r="BZ32" s="79">
        <v>0</v>
      </c>
      <c r="CA32" s="79"/>
      <c r="CB32" s="79"/>
      <c r="CC32" s="79"/>
      <c r="CD32" s="81"/>
      <c r="CE32" s="65"/>
      <c r="CF32" s="13">
        <f t="shared" si="8"/>
        <v>1</v>
      </c>
      <c r="CG32" s="13">
        <f t="shared" si="9"/>
        <v>1</v>
      </c>
      <c r="CH32" s="13">
        <f t="shared" si="10"/>
        <v>0</v>
      </c>
      <c r="CI32" s="13">
        <f t="shared" si="11"/>
        <v>0</v>
      </c>
      <c r="CJ32" s="134"/>
    </row>
    <row r="33" spans="1:88" ht="11.25" customHeight="1" x14ac:dyDescent="0.3">
      <c r="A33" s="14"/>
      <c r="B33" s="61"/>
      <c r="C33" s="92"/>
      <c r="D33" s="93"/>
      <c r="E33" s="93"/>
      <c r="F33" s="94"/>
      <c r="G33" s="132"/>
      <c r="H33" s="82">
        <f t="shared" si="12"/>
        <v>17</v>
      </c>
      <c r="I33" s="80"/>
      <c r="J33" s="80"/>
      <c r="K33" s="83"/>
      <c r="L33" s="131"/>
      <c r="M33" s="82" t="str">
        <f t="shared" si="7"/>
        <v>22.11.</v>
      </c>
      <c r="N33" s="80"/>
      <c r="O33" s="80"/>
      <c r="P33" s="80"/>
      <c r="Q33" s="83"/>
      <c r="R33" s="131"/>
      <c r="S33" s="84">
        <f t="shared" si="13"/>
        <v>0.8999999999999998</v>
      </c>
      <c r="T33" s="80"/>
      <c r="U33" s="80"/>
      <c r="V33" s="80"/>
      <c r="W33" s="83"/>
      <c r="X33" s="131"/>
      <c r="Y33" s="82" t="str">
        <f>$Y$17</f>
        <v>Fernseher (Schrank)</v>
      </c>
      <c r="Z33" s="80"/>
      <c r="AA33" s="80"/>
      <c r="AB33" s="80"/>
      <c r="AC33" s="80"/>
      <c r="AD33" s="80"/>
      <c r="AE33" s="80"/>
      <c r="AF33" s="80"/>
      <c r="AG33" s="80"/>
      <c r="AH33" s="83"/>
      <c r="AI33" s="131"/>
      <c r="AJ33" s="129" t="str">
        <f>$BC$8 &amp; " "</f>
        <v xml:space="preserve">Schmiddi </v>
      </c>
      <c r="AK33" s="129"/>
      <c r="AL33" s="129"/>
      <c r="AM33" s="129"/>
      <c r="AN33" s="129"/>
      <c r="AO33" s="129"/>
      <c r="AP33" s="129"/>
      <c r="AQ33" s="129"/>
      <c r="AR33" s="129"/>
      <c r="AS33" s="129"/>
      <c r="AT33" s="129"/>
      <c r="AU33" s="129"/>
      <c r="AV33" s="129"/>
      <c r="AW33" s="129"/>
      <c r="AX33" s="85"/>
      <c r="AY33" s="83" t="s">
        <v>2</v>
      </c>
      <c r="AZ33" s="130"/>
      <c r="BA33" s="82"/>
      <c r="BB33" s="77" t="str">
        <f>" " &amp; $AA$8</f>
        <v xml:space="preserve"> Patrick</v>
      </c>
      <c r="BC33" s="128"/>
      <c r="BD33" s="128"/>
      <c r="BE33" s="128"/>
      <c r="BF33" s="128"/>
      <c r="BG33" s="128"/>
      <c r="BH33" s="128"/>
      <c r="BI33" s="128"/>
      <c r="BJ33" s="128"/>
      <c r="BK33" s="128"/>
      <c r="BL33" s="128"/>
      <c r="BM33" s="128"/>
      <c r="BN33" s="128"/>
      <c r="BO33" s="128"/>
      <c r="BP33" s="128"/>
      <c r="BQ33" s="131"/>
      <c r="BR33" s="78">
        <v>1</v>
      </c>
      <c r="BS33" s="79"/>
      <c r="BT33" s="79"/>
      <c r="BU33" s="79"/>
      <c r="BV33" s="79"/>
      <c r="BW33" s="80" t="s">
        <v>2</v>
      </c>
      <c r="BX33" s="80"/>
      <c r="BY33" s="80"/>
      <c r="BZ33" s="79">
        <v>3</v>
      </c>
      <c r="CA33" s="79"/>
      <c r="CB33" s="79"/>
      <c r="CC33" s="79"/>
      <c r="CD33" s="81"/>
      <c r="CE33" s="65"/>
      <c r="CF33" s="13">
        <f t="shared" si="8"/>
        <v>1</v>
      </c>
      <c r="CG33" s="13">
        <f t="shared" si="9"/>
        <v>0</v>
      </c>
      <c r="CH33" s="13">
        <f t="shared" si="10"/>
        <v>0</v>
      </c>
      <c r="CI33" s="13">
        <f t="shared" si="11"/>
        <v>1</v>
      </c>
      <c r="CJ33" s="134"/>
    </row>
    <row r="34" spans="1:88" ht="11.25" customHeight="1" x14ac:dyDescent="0.3">
      <c r="A34" s="14"/>
      <c r="B34" s="61"/>
      <c r="C34" s="92"/>
      <c r="D34" s="93"/>
      <c r="E34" s="93"/>
      <c r="F34" s="94"/>
      <c r="G34" s="132"/>
      <c r="H34" s="82">
        <f t="shared" si="12"/>
        <v>18</v>
      </c>
      <c r="I34" s="80"/>
      <c r="J34" s="80"/>
      <c r="K34" s="83"/>
      <c r="L34" s="131"/>
      <c r="M34" s="82" t="str">
        <f t="shared" si="7"/>
        <v>22.11.</v>
      </c>
      <c r="N34" s="80"/>
      <c r="O34" s="80"/>
      <c r="P34" s="80"/>
      <c r="Q34" s="83"/>
      <c r="R34" s="131"/>
      <c r="S34" s="84">
        <f t="shared" si="13"/>
        <v>0.8999999999999998</v>
      </c>
      <c r="T34" s="80"/>
      <c r="U34" s="80"/>
      <c r="V34" s="80"/>
      <c r="W34" s="83"/>
      <c r="X34" s="131"/>
      <c r="Y34" s="82" t="str">
        <f>$Y$16</f>
        <v>Fernseher (Sofa)</v>
      </c>
      <c r="Z34" s="80"/>
      <c r="AA34" s="80"/>
      <c r="AB34" s="80"/>
      <c r="AC34" s="80"/>
      <c r="AD34" s="80"/>
      <c r="AE34" s="80"/>
      <c r="AF34" s="80"/>
      <c r="AG34" s="80"/>
      <c r="AH34" s="83"/>
      <c r="AI34" s="131"/>
      <c r="AJ34" s="129" t="str">
        <f>$BQ$8 &amp; " "</f>
        <v xml:space="preserve">Ratze </v>
      </c>
      <c r="AK34" s="129"/>
      <c r="AL34" s="129"/>
      <c r="AM34" s="129"/>
      <c r="AN34" s="129"/>
      <c r="AO34" s="129"/>
      <c r="AP34" s="129"/>
      <c r="AQ34" s="129"/>
      <c r="AR34" s="129"/>
      <c r="AS34" s="129"/>
      <c r="AT34" s="129"/>
      <c r="AU34" s="129"/>
      <c r="AV34" s="129"/>
      <c r="AW34" s="129"/>
      <c r="AX34" s="85"/>
      <c r="AY34" s="83" t="s">
        <v>2</v>
      </c>
      <c r="AZ34" s="130"/>
      <c r="BA34" s="82"/>
      <c r="BB34" s="77" t="str">
        <f>" " &amp; $AO$8</f>
        <v xml:space="preserve"> Markus</v>
      </c>
      <c r="BC34" s="128"/>
      <c r="BD34" s="128"/>
      <c r="BE34" s="128"/>
      <c r="BF34" s="128"/>
      <c r="BG34" s="128"/>
      <c r="BH34" s="128"/>
      <c r="BI34" s="128"/>
      <c r="BJ34" s="128"/>
      <c r="BK34" s="128"/>
      <c r="BL34" s="128"/>
      <c r="BM34" s="128"/>
      <c r="BN34" s="128"/>
      <c r="BO34" s="128"/>
      <c r="BP34" s="128"/>
      <c r="BQ34" s="131"/>
      <c r="BR34" s="78">
        <v>3</v>
      </c>
      <c r="BS34" s="79"/>
      <c r="BT34" s="79"/>
      <c r="BU34" s="79"/>
      <c r="BV34" s="79"/>
      <c r="BW34" s="80" t="s">
        <v>2</v>
      </c>
      <c r="BX34" s="80"/>
      <c r="BY34" s="80"/>
      <c r="BZ34" s="79">
        <v>1</v>
      </c>
      <c r="CA34" s="79"/>
      <c r="CB34" s="79"/>
      <c r="CC34" s="79"/>
      <c r="CD34" s="81"/>
      <c r="CE34" s="65"/>
      <c r="CF34" s="13">
        <f t="shared" si="8"/>
        <v>1</v>
      </c>
      <c r="CG34" s="13">
        <f t="shared" si="9"/>
        <v>1</v>
      </c>
      <c r="CH34" s="13">
        <f t="shared" si="10"/>
        <v>0</v>
      </c>
      <c r="CI34" s="13">
        <f t="shared" si="11"/>
        <v>0</v>
      </c>
      <c r="CJ34" s="134"/>
    </row>
    <row r="35" spans="1:88" ht="11.25" customHeight="1" x14ac:dyDescent="0.3">
      <c r="A35" s="14"/>
      <c r="B35" s="61"/>
      <c r="C35" s="92"/>
      <c r="D35" s="93"/>
      <c r="E35" s="93"/>
      <c r="F35" s="94"/>
      <c r="G35" s="132"/>
      <c r="H35" s="82">
        <f t="shared" si="12"/>
        <v>19</v>
      </c>
      <c r="I35" s="80"/>
      <c r="J35" s="80"/>
      <c r="K35" s="83"/>
      <c r="L35" s="131"/>
      <c r="M35" s="82" t="str">
        <f t="shared" si="7"/>
        <v>22.11.</v>
      </c>
      <c r="N35" s="80"/>
      <c r="O35" s="80"/>
      <c r="P35" s="80"/>
      <c r="Q35" s="83"/>
      <c r="R35" s="131"/>
      <c r="S35" s="84">
        <f t="shared" si="13"/>
        <v>0.9083333333333331</v>
      </c>
      <c r="T35" s="80"/>
      <c r="U35" s="80"/>
      <c r="V35" s="80"/>
      <c r="W35" s="83"/>
      <c r="X35" s="131"/>
      <c r="Y35" s="82" t="str">
        <f>$Y$17</f>
        <v>Fernseher (Schrank)</v>
      </c>
      <c r="Z35" s="80"/>
      <c r="AA35" s="80"/>
      <c r="AB35" s="80"/>
      <c r="AC35" s="80"/>
      <c r="AD35" s="80"/>
      <c r="AE35" s="80"/>
      <c r="AF35" s="80"/>
      <c r="AG35" s="80"/>
      <c r="AH35" s="83"/>
      <c r="AI35" s="131"/>
      <c r="AJ35" s="129" t="str">
        <f>$M$8 &amp; " "</f>
        <v xml:space="preserve">Jule </v>
      </c>
      <c r="AK35" s="129"/>
      <c r="AL35" s="129"/>
      <c r="AM35" s="129"/>
      <c r="AN35" s="129"/>
      <c r="AO35" s="129"/>
      <c r="AP35" s="129"/>
      <c r="AQ35" s="129"/>
      <c r="AR35" s="129"/>
      <c r="AS35" s="129"/>
      <c r="AT35" s="129"/>
      <c r="AU35" s="129"/>
      <c r="AV35" s="129"/>
      <c r="AW35" s="129"/>
      <c r="AX35" s="85"/>
      <c r="AY35" s="83" t="s">
        <v>2</v>
      </c>
      <c r="AZ35" s="130"/>
      <c r="BA35" s="82"/>
      <c r="BB35" s="77" t="str">
        <f>" " &amp; $BC$8</f>
        <v xml:space="preserve"> Schmiddi</v>
      </c>
      <c r="BC35" s="128"/>
      <c r="BD35" s="128"/>
      <c r="BE35" s="128"/>
      <c r="BF35" s="128"/>
      <c r="BG35" s="128"/>
      <c r="BH35" s="128"/>
      <c r="BI35" s="128"/>
      <c r="BJ35" s="128"/>
      <c r="BK35" s="128"/>
      <c r="BL35" s="128"/>
      <c r="BM35" s="128"/>
      <c r="BN35" s="128"/>
      <c r="BO35" s="128"/>
      <c r="BP35" s="128"/>
      <c r="BQ35" s="131"/>
      <c r="BR35" s="78">
        <v>4</v>
      </c>
      <c r="BS35" s="79"/>
      <c r="BT35" s="79"/>
      <c r="BU35" s="79"/>
      <c r="BV35" s="79"/>
      <c r="BW35" s="80" t="s">
        <v>2</v>
      </c>
      <c r="BX35" s="80"/>
      <c r="BY35" s="80"/>
      <c r="BZ35" s="79">
        <v>1</v>
      </c>
      <c r="CA35" s="79"/>
      <c r="CB35" s="79"/>
      <c r="CC35" s="79"/>
      <c r="CD35" s="81"/>
      <c r="CE35" s="65"/>
      <c r="CF35" s="13">
        <f t="shared" si="8"/>
        <v>1</v>
      </c>
      <c r="CG35" s="13">
        <f t="shared" si="9"/>
        <v>1</v>
      </c>
      <c r="CH35" s="13">
        <f t="shared" si="10"/>
        <v>0</v>
      </c>
      <c r="CI35" s="13">
        <f t="shared" si="11"/>
        <v>0</v>
      </c>
      <c r="CJ35" s="134"/>
    </row>
    <row r="36" spans="1:88" ht="11.25" customHeight="1" x14ac:dyDescent="0.3">
      <c r="A36" s="14"/>
      <c r="B36" s="61"/>
      <c r="C36" s="95"/>
      <c r="D36" s="96"/>
      <c r="E36" s="96"/>
      <c r="F36" s="97"/>
      <c r="G36" s="132"/>
      <c r="H36" s="82">
        <f t="shared" si="12"/>
        <v>20</v>
      </c>
      <c r="I36" s="80"/>
      <c r="J36" s="80"/>
      <c r="K36" s="83"/>
      <c r="L36" s="131"/>
      <c r="M36" s="82" t="str">
        <f t="shared" si="7"/>
        <v>22.11.</v>
      </c>
      <c r="N36" s="80"/>
      <c r="O36" s="80"/>
      <c r="P36" s="80"/>
      <c r="Q36" s="83"/>
      <c r="R36" s="131"/>
      <c r="S36" s="84">
        <f t="shared" si="13"/>
        <v>0.9083333333333331</v>
      </c>
      <c r="T36" s="80"/>
      <c r="U36" s="80"/>
      <c r="V36" s="80"/>
      <c r="W36" s="83"/>
      <c r="X36" s="131"/>
      <c r="Y36" s="82" t="str">
        <f>$Y$16</f>
        <v>Fernseher (Sofa)</v>
      </c>
      <c r="Z36" s="80"/>
      <c r="AA36" s="80"/>
      <c r="AB36" s="80"/>
      <c r="AC36" s="80"/>
      <c r="AD36" s="80"/>
      <c r="AE36" s="80"/>
      <c r="AF36" s="80"/>
      <c r="AG36" s="80"/>
      <c r="AH36" s="83"/>
      <c r="AI36" s="131"/>
      <c r="AJ36" s="129" t="str">
        <f>$AA$8 &amp; " "</f>
        <v xml:space="preserve">Patrick </v>
      </c>
      <c r="AK36" s="129"/>
      <c r="AL36" s="129"/>
      <c r="AM36" s="129"/>
      <c r="AN36" s="129"/>
      <c r="AO36" s="129"/>
      <c r="AP36" s="129"/>
      <c r="AQ36" s="129"/>
      <c r="AR36" s="129"/>
      <c r="AS36" s="129"/>
      <c r="AT36" s="129"/>
      <c r="AU36" s="129"/>
      <c r="AV36" s="129"/>
      <c r="AW36" s="129"/>
      <c r="AX36" s="85"/>
      <c r="AY36" s="83" t="s">
        <v>2</v>
      </c>
      <c r="AZ36" s="130"/>
      <c r="BA36" s="82"/>
      <c r="BB36" s="77" t="str">
        <f>" " &amp; $BQ$8</f>
        <v xml:space="preserve"> Ratze</v>
      </c>
      <c r="BC36" s="128"/>
      <c r="BD36" s="128"/>
      <c r="BE36" s="128"/>
      <c r="BF36" s="128"/>
      <c r="BG36" s="128"/>
      <c r="BH36" s="128"/>
      <c r="BI36" s="128"/>
      <c r="BJ36" s="128"/>
      <c r="BK36" s="128"/>
      <c r="BL36" s="128"/>
      <c r="BM36" s="128"/>
      <c r="BN36" s="128"/>
      <c r="BO36" s="128"/>
      <c r="BP36" s="128"/>
      <c r="BQ36" s="131"/>
      <c r="BR36" s="78">
        <v>2</v>
      </c>
      <c r="BS36" s="79"/>
      <c r="BT36" s="79"/>
      <c r="BU36" s="79"/>
      <c r="BV36" s="79"/>
      <c r="BW36" s="80" t="s">
        <v>2</v>
      </c>
      <c r="BX36" s="80"/>
      <c r="BY36" s="80"/>
      <c r="BZ36" s="79">
        <v>2</v>
      </c>
      <c r="CA36" s="79"/>
      <c r="CB36" s="79"/>
      <c r="CC36" s="79"/>
      <c r="CD36" s="81"/>
      <c r="CE36" s="65"/>
      <c r="CF36" s="13">
        <f t="shared" si="8"/>
        <v>1</v>
      </c>
      <c r="CG36" s="13">
        <f t="shared" si="9"/>
        <v>0</v>
      </c>
      <c r="CH36" s="13">
        <f t="shared" si="10"/>
        <v>1</v>
      </c>
      <c r="CI36" s="13">
        <f t="shared" si="11"/>
        <v>0</v>
      </c>
      <c r="CJ36" s="134"/>
    </row>
    <row r="37" spans="1:88" ht="7.5" customHeight="1" x14ac:dyDescent="0.3">
      <c r="A37" s="14"/>
      <c r="B37" s="47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9"/>
      <c r="CF37" s="13"/>
      <c r="CG37" s="13"/>
      <c r="CH37" s="13"/>
      <c r="CI37" s="13"/>
      <c r="CJ37" s="134"/>
    </row>
    <row r="38" spans="1:88" ht="11.25" hidden="1" customHeight="1" x14ac:dyDescent="0.3">
      <c r="A38" s="14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  <c r="BA38" s="58"/>
      <c r="BB38" s="58"/>
      <c r="BC38" s="58"/>
      <c r="BD38" s="58"/>
      <c r="BE38" s="58"/>
      <c r="BF38" s="58"/>
      <c r="BG38" s="58"/>
      <c r="BH38" s="58"/>
      <c r="BI38" s="58"/>
      <c r="BJ38" s="58"/>
      <c r="BK38" s="58"/>
      <c r="BL38" s="58"/>
      <c r="BM38" s="58"/>
      <c r="BN38" s="58"/>
      <c r="BO38" s="58"/>
      <c r="BP38" s="58"/>
      <c r="BQ38" s="58"/>
      <c r="BR38" s="58"/>
      <c r="BS38" s="58"/>
      <c r="BT38" s="58"/>
      <c r="BU38" s="58"/>
      <c r="BV38" s="58"/>
      <c r="BW38" s="58"/>
      <c r="BX38" s="58"/>
      <c r="BY38" s="58"/>
      <c r="BZ38" s="58"/>
      <c r="CA38" s="58"/>
      <c r="CB38" s="58"/>
      <c r="CC38" s="58"/>
      <c r="CD38" s="58"/>
      <c r="CE38" s="58"/>
      <c r="CF38" s="13"/>
      <c r="CG38" s="13"/>
      <c r="CH38" s="13"/>
      <c r="CI38" s="13"/>
      <c r="CJ38" s="134"/>
    </row>
    <row r="39" spans="1:88" ht="7.5" hidden="1" customHeight="1" x14ac:dyDescent="0.3">
      <c r="A39" s="14"/>
      <c r="B39" s="59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L39" s="58"/>
      <c r="BM39" s="58"/>
      <c r="BN39" s="58"/>
      <c r="BO39" s="58"/>
      <c r="BP39" s="58"/>
      <c r="BQ39" s="58"/>
      <c r="BR39" s="58"/>
      <c r="BS39" s="58"/>
      <c r="BT39" s="58"/>
      <c r="BU39" s="58"/>
      <c r="BV39" s="58"/>
      <c r="BW39" s="58"/>
      <c r="BX39" s="58"/>
      <c r="BY39" s="58"/>
      <c r="BZ39" s="58"/>
      <c r="CA39" s="58"/>
      <c r="CB39" s="58"/>
      <c r="CC39" s="58"/>
      <c r="CD39" s="58"/>
      <c r="CE39" s="60"/>
      <c r="CF39" s="13"/>
      <c r="CG39" s="13"/>
      <c r="CH39" s="13"/>
      <c r="CI39" s="13"/>
      <c r="CJ39" s="134"/>
    </row>
    <row r="40" spans="1:88" ht="15" hidden="1" customHeight="1" x14ac:dyDescent="0.3">
      <c r="A40" s="14"/>
      <c r="B40" s="61"/>
      <c r="C40" s="62" t="s">
        <v>11</v>
      </c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  <c r="BI40" s="63"/>
      <c r="BJ40" s="63"/>
      <c r="BK40" s="63"/>
      <c r="BL40" s="63"/>
      <c r="BM40" s="63"/>
      <c r="BN40" s="63"/>
      <c r="BO40" s="63"/>
      <c r="BP40" s="63"/>
      <c r="BQ40" s="63"/>
      <c r="BR40" s="63"/>
      <c r="BS40" s="63"/>
      <c r="BT40" s="63"/>
      <c r="BU40" s="63"/>
      <c r="BV40" s="63"/>
      <c r="BW40" s="63"/>
      <c r="BX40" s="63"/>
      <c r="BY40" s="63"/>
      <c r="BZ40" s="63"/>
      <c r="CA40" s="63"/>
      <c r="CB40" s="63"/>
      <c r="CC40" s="63"/>
      <c r="CD40" s="64"/>
      <c r="CE40" s="65"/>
      <c r="CF40" s="13"/>
      <c r="CG40" s="13"/>
      <c r="CH40" s="13"/>
      <c r="CI40" s="13"/>
      <c r="CJ40" s="134"/>
    </row>
    <row r="41" spans="1:88" ht="7.5" hidden="1" customHeight="1" x14ac:dyDescent="0.3">
      <c r="A41" s="14"/>
      <c r="B41" s="61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8"/>
      <c r="BQ41" s="58"/>
      <c r="BR41" s="58"/>
      <c r="BS41" s="58"/>
      <c r="BT41" s="58"/>
      <c r="BU41" s="58"/>
      <c r="BV41" s="58"/>
      <c r="BW41" s="58"/>
      <c r="BX41" s="58"/>
      <c r="BY41" s="58"/>
      <c r="BZ41" s="58"/>
      <c r="CA41" s="58"/>
      <c r="CB41" s="58"/>
      <c r="CC41" s="58"/>
      <c r="CD41" s="58"/>
      <c r="CE41" s="65"/>
      <c r="CF41" s="13"/>
      <c r="CG41" s="13"/>
      <c r="CH41" s="13"/>
      <c r="CI41" s="13"/>
      <c r="CJ41" s="134"/>
    </row>
    <row r="42" spans="1:88" s="3" customFormat="1" ht="11.25" hidden="1" customHeight="1" x14ac:dyDescent="0.3">
      <c r="A42" s="14"/>
      <c r="B42" s="61"/>
      <c r="C42" s="57" t="s">
        <v>12</v>
      </c>
      <c r="D42" s="57"/>
      <c r="E42" s="57"/>
      <c r="F42" s="57"/>
      <c r="G42" s="57"/>
      <c r="H42" s="66" t="str">
        <f>" Spieler"</f>
        <v xml:space="preserve"> Spieler</v>
      </c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8"/>
      <c r="T42" s="57" t="s">
        <v>13</v>
      </c>
      <c r="U42" s="57"/>
      <c r="V42" s="57"/>
      <c r="W42" s="57"/>
      <c r="X42" s="57"/>
      <c r="Y42" s="69"/>
      <c r="Z42" s="70" t="s">
        <v>14</v>
      </c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 t="s">
        <v>15</v>
      </c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2" t="s">
        <v>16</v>
      </c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 t="s">
        <v>17</v>
      </c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69"/>
      <c r="BS42" s="56" t="s">
        <v>18</v>
      </c>
      <c r="BT42" s="57"/>
      <c r="BU42" s="57"/>
      <c r="BV42" s="57"/>
      <c r="BW42" s="57"/>
      <c r="BX42" s="69" t="s">
        <v>19</v>
      </c>
      <c r="BY42" s="74"/>
      <c r="BZ42" s="74"/>
      <c r="CA42" s="74"/>
      <c r="CB42" s="75" t="s">
        <v>22</v>
      </c>
      <c r="CC42" s="74"/>
      <c r="CD42" s="72"/>
      <c r="CE42" s="65"/>
      <c r="CF42" s="18"/>
      <c r="CG42" s="18"/>
      <c r="CH42" s="18"/>
      <c r="CI42" s="18"/>
      <c r="CJ42" s="134"/>
    </row>
    <row r="43" spans="1:88" ht="11.25" hidden="1" customHeight="1" x14ac:dyDescent="0.3">
      <c r="A43" s="14"/>
      <c r="B43" s="61"/>
      <c r="C43" s="42">
        <f>RANK($BX43,$BX$43:$BX$47,0)</f>
        <v>4</v>
      </c>
      <c r="D43" s="43"/>
      <c r="E43" s="43"/>
      <c r="F43" s="43"/>
      <c r="G43" s="43"/>
      <c r="H43" s="125" t="str">
        <f>" " &amp; $M$8</f>
        <v xml:space="preserve"> Jule</v>
      </c>
      <c r="I43" s="126"/>
      <c r="J43" s="126"/>
      <c r="K43" s="126"/>
      <c r="L43" s="126"/>
      <c r="M43" s="126"/>
      <c r="N43" s="126"/>
      <c r="O43" s="126"/>
      <c r="P43" s="126"/>
      <c r="Q43" s="126"/>
      <c r="R43" s="126"/>
      <c r="S43" s="127"/>
      <c r="T43" s="42">
        <f>CF16+CF18+CF21+CF24+CF27+CF29+CF32+CF35</f>
        <v>8</v>
      </c>
      <c r="U43" s="43"/>
      <c r="V43" s="43"/>
      <c r="W43" s="43"/>
      <c r="X43" s="43"/>
      <c r="Y43" s="44"/>
      <c r="Z43" s="59">
        <f>CG16+CI18+CG21+CI24+CI27+CG29+CI32+CG35</f>
        <v>3</v>
      </c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5">
        <f>CH16+CH18+CH21+CH24+CH27+CH29+CH32+CH35</f>
        <v>1</v>
      </c>
      <c r="AL43" s="43"/>
      <c r="AM43" s="43"/>
      <c r="AN43" s="43"/>
      <c r="AO43" s="43"/>
      <c r="AP43" s="43"/>
      <c r="AQ43" s="43"/>
      <c r="AR43" s="43"/>
      <c r="AS43" s="43"/>
      <c r="AT43" s="43"/>
      <c r="AU43" s="45"/>
      <c r="AV43" s="55">
        <f>CI16+CG18+CI21+CG24+CG27+CI29+CG32+CI35</f>
        <v>4</v>
      </c>
      <c r="AW43" s="43"/>
      <c r="AX43" s="43"/>
      <c r="AY43" s="43"/>
      <c r="AZ43" s="43"/>
      <c r="BA43" s="43"/>
      <c r="BB43" s="43"/>
      <c r="BC43" s="43"/>
      <c r="BD43" s="43"/>
      <c r="BE43" s="43"/>
      <c r="BF43" s="45"/>
      <c r="BG43" s="42">
        <f>BR16+BZ18+BR21+BZ24+BZ27+BR29+BZ32+BR35</f>
        <v>13</v>
      </c>
      <c r="BH43" s="43"/>
      <c r="BI43" s="43"/>
      <c r="BJ43" s="43"/>
      <c r="BK43" s="43"/>
      <c r="BL43" s="43" t="s">
        <v>2</v>
      </c>
      <c r="BM43" s="43"/>
      <c r="BN43" s="43">
        <f>BZ16+BR18+BZ21+BR24+BR27+BZ29+BR32+BZ35</f>
        <v>13</v>
      </c>
      <c r="BO43" s="43"/>
      <c r="BP43" s="43"/>
      <c r="BQ43" s="43"/>
      <c r="BR43" s="45"/>
      <c r="BS43" s="55">
        <f>BG43-BN43</f>
        <v>0</v>
      </c>
      <c r="BT43" s="43"/>
      <c r="BU43" s="43"/>
      <c r="BV43" s="43"/>
      <c r="BW43" s="43"/>
      <c r="BX43" s="42">
        <f>(Z43*3)+AK43</f>
        <v>10</v>
      </c>
      <c r="BY43" s="43"/>
      <c r="BZ43" s="43"/>
      <c r="CA43" s="43"/>
      <c r="CB43" s="55">
        <f>BX43+ROW()/1000</f>
        <v>10.042999999999999</v>
      </c>
      <c r="CC43" s="43"/>
      <c r="CD43" s="44"/>
      <c r="CE43" s="65"/>
      <c r="CF43" s="13"/>
      <c r="CG43" s="13"/>
      <c r="CH43" s="13"/>
      <c r="CI43" s="13"/>
      <c r="CJ43" s="134"/>
    </row>
    <row r="44" spans="1:88" ht="11.25" hidden="1" customHeight="1" x14ac:dyDescent="0.3">
      <c r="A44" s="14"/>
      <c r="B44" s="61"/>
      <c r="C44" s="42">
        <f>RANK($BX44,$BX$43:$BX$47,0)</f>
        <v>3</v>
      </c>
      <c r="D44" s="43"/>
      <c r="E44" s="43"/>
      <c r="F44" s="43"/>
      <c r="G44" s="43"/>
      <c r="H44" s="125" t="str">
        <f>" " &amp; $AA$8</f>
        <v xml:space="preserve"> Patrick</v>
      </c>
      <c r="I44" s="126"/>
      <c r="J44" s="126"/>
      <c r="K44" s="126"/>
      <c r="L44" s="126"/>
      <c r="M44" s="126"/>
      <c r="N44" s="126"/>
      <c r="O44" s="126"/>
      <c r="P44" s="126"/>
      <c r="Q44" s="126"/>
      <c r="R44" s="126"/>
      <c r="S44" s="127"/>
      <c r="T44" s="42">
        <f>CF16+CF19+CF22+CF25+CF27+CF30+CF33+CF36</f>
        <v>8</v>
      </c>
      <c r="U44" s="43"/>
      <c r="V44" s="43"/>
      <c r="W44" s="43"/>
      <c r="X44" s="43"/>
      <c r="Y44" s="44"/>
      <c r="Z44" s="59">
        <f>CI16+CG19+CG22+CI25+CG27+CI30+CI33+CG36</f>
        <v>3</v>
      </c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5">
        <f>CH16+CH19+CH22+CH25+CH27+CH30+CH33+CH36</f>
        <v>2</v>
      </c>
      <c r="AL44" s="43"/>
      <c r="AM44" s="43"/>
      <c r="AN44" s="43"/>
      <c r="AO44" s="43"/>
      <c r="AP44" s="43"/>
      <c r="AQ44" s="43"/>
      <c r="AR44" s="43"/>
      <c r="AS44" s="43"/>
      <c r="AT44" s="43"/>
      <c r="AU44" s="45"/>
      <c r="AV44" s="55">
        <f>CG16+CI19+CI22+CG25+CI27+CG30+CG33+CI36</f>
        <v>3</v>
      </c>
      <c r="AW44" s="43"/>
      <c r="AX44" s="43"/>
      <c r="AY44" s="43"/>
      <c r="AZ44" s="43"/>
      <c r="BA44" s="43"/>
      <c r="BB44" s="43"/>
      <c r="BC44" s="43"/>
      <c r="BD44" s="43"/>
      <c r="BE44" s="43"/>
      <c r="BF44" s="45"/>
      <c r="BG44" s="42">
        <f>BZ16+BR19+BR22+BZ25+BR27+BZ30+BZ33+BR36</f>
        <v>14</v>
      </c>
      <c r="BH44" s="43"/>
      <c r="BI44" s="43"/>
      <c r="BJ44" s="43"/>
      <c r="BK44" s="43" t="s">
        <v>2</v>
      </c>
      <c r="BL44" s="43" t="s">
        <v>2</v>
      </c>
      <c r="BM44" s="43"/>
      <c r="BN44" s="43">
        <f>BR16+BZ19+BZ22+BR25+BZ27+BR30+BR33+BZ36</f>
        <v>13</v>
      </c>
      <c r="BO44" s="43"/>
      <c r="BP44" s="43"/>
      <c r="BQ44" s="43"/>
      <c r="BR44" s="45"/>
      <c r="BS44" s="55">
        <f>BG44-BN44</f>
        <v>1</v>
      </c>
      <c r="BT44" s="43"/>
      <c r="BU44" s="43"/>
      <c r="BV44" s="43"/>
      <c r="BW44" s="43"/>
      <c r="BX44" s="42">
        <f>(Z44*3)+AK44</f>
        <v>11</v>
      </c>
      <c r="BY44" s="43"/>
      <c r="BZ44" s="43"/>
      <c r="CA44" s="43"/>
      <c r="CB44" s="55">
        <f>BX44+ROW()/1000</f>
        <v>11.044</v>
      </c>
      <c r="CC44" s="43"/>
      <c r="CD44" s="44"/>
      <c r="CE44" s="65"/>
      <c r="CF44" s="13"/>
      <c r="CG44" s="13"/>
      <c r="CH44" s="13"/>
      <c r="CI44" s="13"/>
      <c r="CJ44" s="134"/>
    </row>
    <row r="45" spans="1:88" ht="11.25" hidden="1" customHeight="1" x14ac:dyDescent="0.3">
      <c r="A45" s="14"/>
      <c r="B45" s="61"/>
      <c r="C45" s="42">
        <f>RANK($BX45,$BX$43:$BX$47,0)</f>
        <v>2</v>
      </c>
      <c r="D45" s="43"/>
      <c r="E45" s="43"/>
      <c r="F45" s="43"/>
      <c r="G45" s="43"/>
      <c r="H45" s="125" t="str">
        <f>" " &amp; $AO$8</f>
        <v xml:space="preserve"> Markus</v>
      </c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7"/>
      <c r="T45" s="42">
        <f>CF17+CF19+CF21+CF23+CF28+CF30+CF32+CF34</f>
        <v>8</v>
      </c>
      <c r="U45" s="43"/>
      <c r="V45" s="43"/>
      <c r="W45" s="43"/>
      <c r="X45" s="43"/>
      <c r="Y45" s="44"/>
      <c r="Z45" s="59">
        <f>CG17+CI19+CI21+CG23+CI28+CG30+CG32+CI34</f>
        <v>4</v>
      </c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5">
        <f>CH17+CH19+CH21+CH23+CH28+CH30+CH32+CH34</f>
        <v>2</v>
      </c>
      <c r="AL45" s="43"/>
      <c r="AM45" s="43"/>
      <c r="AN45" s="43"/>
      <c r="AO45" s="43"/>
      <c r="AP45" s="43"/>
      <c r="AQ45" s="43"/>
      <c r="AR45" s="43"/>
      <c r="AS45" s="43"/>
      <c r="AT45" s="43"/>
      <c r="AU45" s="45"/>
      <c r="AV45" s="55">
        <f>CI17+CG19+CG21+CI23+CG28+CI30+CI32+CG34</f>
        <v>2</v>
      </c>
      <c r="AW45" s="43"/>
      <c r="AX45" s="43"/>
      <c r="AY45" s="43"/>
      <c r="AZ45" s="43"/>
      <c r="BA45" s="43"/>
      <c r="BB45" s="43"/>
      <c r="BC45" s="43"/>
      <c r="BD45" s="43"/>
      <c r="BE45" s="43"/>
      <c r="BF45" s="45"/>
      <c r="BG45" s="42">
        <f>BR17+BZ19+BZ21+BR23+BZ28+BR30+BR32+BZ34</f>
        <v>13</v>
      </c>
      <c r="BH45" s="43"/>
      <c r="BI45" s="43"/>
      <c r="BJ45" s="43"/>
      <c r="BK45" s="43" t="s">
        <v>2</v>
      </c>
      <c r="BL45" s="43" t="s">
        <v>2</v>
      </c>
      <c r="BM45" s="43"/>
      <c r="BN45" s="43">
        <f>BZ17+BR19+BR21+BZ23+BR28+BZ30+BZ32+BR34</f>
        <v>9</v>
      </c>
      <c r="BO45" s="43"/>
      <c r="BP45" s="43"/>
      <c r="BQ45" s="43"/>
      <c r="BR45" s="45"/>
      <c r="BS45" s="55">
        <f>BG45-BN45</f>
        <v>4</v>
      </c>
      <c r="BT45" s="43"/>
      <c r="BU45" s="43"/>
      <c r="BV45" s="43"/>
      <c r="BW45" s="43"/>
      <c r="BX45" s="42">
        <f>(Z45*3)+AK45</f>
        <v>14</v>
      </c>
      <c r="BY45" s="43"/>
      <c r="BZ45" s="43"/>
      <c r="CA45" s="43"/>
      <c r="CB45" s="55">
        <f>BX45+ROW()/1000</f>
        <v>14.045</v>
      </c>
      <c r="CC45" s="43"/>
      <c r="CD45" s="44"/>
      <c r="CE45" s="65"/>
      <c r="CF45" s="13"/>
      <c r="CG45" s="13"/>
      <c r="CH45" s="13"/>
      <c r="CI45" s="13"/>
      <c r="CJ45" s="134"/>
    </row>
    <row r="46" spans="1:88" ht="11.25" hidden="1" customHeight="1" x14ac:dyDescent="0.3">
      <c r="A46" s="14"/>
      <c r="B46" s="61"/>
      <c r="C46" s="42">
        <f>RANK($BX46,$BX$43:$BX$47,0)</f>
        <v>5</v>
      </c>
      <c r="D46" s="43"/>
      <c r="E46" s="43"/>
      <c r="F46" s="43"/>
      <c r="G46" s="43"/>
      <c r="H46" s="125" t="str">
        <f>" " &amp; $BC$8</f>
        <v xml:space="preserve"> Schmiddi</v>
      </c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7"/>
      <c r="T46" s="42">
        <f>CF17+CF20+CF22+CF24+CF28+CF31+CF33+CF35</f>
        <v>8</v>
      </c>
      <c r="U46" s="43"/>
      <c r="V46" s="43"/>
      <c r="W46" s="43"/>
      <c r="X46" s="43"/>
      <c r="Y46" s="44"/>
      <c r="Z46" s="59">
        <f>CI17+CG20+CI22+CG24+CG28+CI31+CG33+CI35</f>
        <v>0</v>
      </c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5">
        <f>CH17+CH20+CH22+CH24+CH28+CH31+CH33+CH35</f>
        <v>1</v>
      </c>
      <c r="AL46" s="43"/>
      <c r="AM46" s="43"/>
      <c r="AN46" s="43"/>
      <c r="AO46" s="43"/>
      <c r="AP46" s="43"/>
      <c r="AQ46" s="43"/>
      <c r="AR46" s="43"/>
      <c r="AS46" s="43"/>
      <c r="AT46" s="43"/>
      <c r="AU46" s="45"/>
      <c r="AV46" s="55">
        <f>CG17+CI20+CG22+CI24+CI28+CG31+CI33+CG35</f>
        <v>7</v>
      </c>
      <c r="AW46" s="43"/>
      <c r="AX46" s="43"/>
      <c r="AY46" s="43"/>
      <c r="AZ46" s="43"/>
      <c r="BA46" s="43"/>
      <c r="BB46" s="43"/>
      <c r="BC46" s="43"/>
      <c r="BD46" s="43"/>
      <c r="BE46" s="43"/>
      <c r="BF46" s="45"/>
      <c r="BG46" s="42">
        <f>BZ17+BR20+BZ22+BR24+BR28+BZ31+BR33+BZ35</f>
        <v>7</v>
      </c>
      <c r="BH46" s="43"/>
      <c r="BI46" s="43"/>
      <c r="BJ46" s="43"/>
      <c r="BK46" s="43" t="s">
        <v>2</v>
      </c>
      <c r="BL46" s="43" t="s">
        <v>2</v>
      </c>
      <c r="BM46" s="43"/>
      <c r="BN46" s="43">
        <f>BR17+BZ20+BR22+BZ24+BZ28+BR31+BZ33+BR35</f>
        <v>22</v>
      </c>
      <c r="BO46" s="43"/>
      <c r="BP46" s="43"/>
      <c r="BQ46" s="43"/>
      <c r="BR46" s="45"/>
      <c r="BS46" s="55">
        <f>BG46-BN46</f>
        <v>-15</v>
      </c>
      <c r="BT46" s="43"/>
      <c r="BU46" s="43"/>
      <c r="BV46" s="43"/>
      <c r="BW46" s="43"/>
      <c r="BX46" s="42">
        <f>(Z46*3)+AK46</f>
        <v>1</v>
      </c>
      <c r="BY46" s="43"/>
      <c r="BZ46" s="43"/>
      <c r="CA46" s="43"/>
      <c r="CB46" s="55">
        <f>BX46+ROW()/1000</f>
        <v>1.046</v>
      </c>
      <c r="CC46" s="43"/>
      <c r="CD46" s="44"/>
      <c r="CE46" s="65"/>
      <c r="CF46" s="13"/>
      <c r="CG46" s="13"/>
      <c r="CH46" s="13"/>
      <c r="CI46" s="13"/>
      <c r="CJ46" s="134"/>
    </row>
    <row r="47" spans="1:88" ht="11.25" hidden="1" customHeight="1" x14ac:dyDescent="0.3">
      <c r="A47" s="14"/>
      <c r="B47" s="61"/>
      <c r="C47" s="42">
        <f>RANK($BX47,$BX$43:$BX$47,0)</f>
        <v>1</v>
      </c>
      <c r="D47" s="43"/>
      <c r="E47" s="43"/>
      <c r="F47" s="43"/>
      <c r="G47" s="43"/>
      <c r="H47" s="125" t="str">
        <f>" " &amp; $BQ$8</f>
        <v xml:space="preserve"> Ratze</v>
      </c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7"/>
      <c r="T47" s="42">
        <f>CF18+CF20+CF23+CF25+CF29+CF31+CF34+CF36</f>
        <v>8</v>
      </c>
      <c r="U47" s="43"/>
      <c r="V47" s="43"/>
      <c r="W47" s="43"/>
      <c r="X47" s="43"/>
      <c r="Y47" s="44"/>
      <c r="Z47" s="42">
        <f>CG18+CI20+CI23+CG25+CI29+CG31+CG34+CI36</f>
        <v>6</v>
      </c>
      <c r="AA47" s="43"/>
      <c r="AB47" s="43"/>
      <c r="AC47" s="43"/>
      <c r="AD47" s="43"/>
      <c r="AE47" s="43"/>
      <c r="AF47" s="43"/>
      <c r="AG47" s="43"/>
      <c r="AH47" s="43"/>
      <c r="AI47" s="43"/>
      <c r="AJ47" s="45"/>
      <c r="AK47" s="55">
        <f>CH18+CH20+CH23+CH25+CH29+CH31+CH34+CH36</f>
        <v>2</v>
      </c>
      <c r="AL47" s="43"/>
      <c r="AM47" s="43"/>
      <c r="AN47" s="43"/>
      <c r="AO47" s="43"/>
      <c r="AP47" s="43"/>
      <c r="AQ47" s="43"/>
      <c r="AR47" s="43"/>
      <c r="AS47" s="43"/>
      <c r="AT47" s="43"/>
      <c r="AU47" s="45"/>
      <c r="AV47" s="55">
        <f>CI18+CG20+CG23+CI25+CG29+CI31+CI34+CG36</f>
        <v>0</v>
      </c>
      <c r="AW47" s="43"/>
      <c r="AX47" s="43"/>
      <c r="AY47" s="43"/>
      <c r="AZ47" s="43"/>
      <c r="BA47" s="43"/>
      <c r="BB47" s="43"/>
      <c r="BC47" s="43"/>
      <c r="BD47" s="43"/>
      <c r="BE47" s="43"/>
      <c r="BF47" s="45"/>
      <c r="BG47" s="42">
        <f>BR18+BZ20+BZ23+BR25+BZ29+BR31+BR34+BZ36</f>
        <v>15</v>
      </c>
      <c r="BH47" s="43"/>
      <c r="BI47" s="43"/>
      <c r="BJ47" s="43"/>
      <c r="BK47" s="43" t="s">
        <v>2</v>
      </c>
      <c r="BL47" s="43" t="s">
        <v>2</v>
      </c>
      <c r="BM47" s="43"/>
      <c r="BN47" s="43">
        <f>BZ18+BR20+BR23+BZ25+BR29+BZ31+BZ34+BR36</f>
        <v>5</v>
      </c>
      <c r="BO47" s="43"/>
      <c r="BP47" s="43"/>
      <c r="BQ47" s="43"/>
      <c r="BR47" s="45"/>
      <c r="BS47" s="55">
        <f>BG47-BN47</f>
        <v>10</v>
      </c>
      <c r="BT47" s="43"/>
      <c r="BU47" s="43"/>
      <c r="BV47" s="43"/>
      <c r="BW47" s="43"/>
      <c r="BX47" s="42">
        <f>(Z47*3)+AK47</f>
        <v>20</v>
      </c>
      <c r="BY47" s="43"/>
      <c r="BZ47" s="43"/>
      <c r="CA47" s="43"/>
      <c r="CB47" s="55">
        <f>BX47+ROW()/1000</f>
        <v>20.047000000000001</v>
      </c>
      <c r="CC47" s="43"/>
      <c r="CD47" s="44"/>
      <c r="CE47" s="65"/>
      <c r="CF47" s="13"/>
      <c r="CG47" s="13"/>
      <c r="CH47" s="13"/>
      <c r="CI47" s="13"/>
      <c r="CJ47" s="134"/>
    </row>
    <row r="48" spans="1:88" ht="7.5" hidden="1" customHeight="1" x14ac:dyDescent="0.3">
      <c r="A48" s="14"/>
      <c r="B48" s="47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9"/>
      <c r="CF48" s="13"/>
      <c r="CG48" s="13"/>
      <c r="CH48" s="13"/>
      <c r="CI48" s="13"/>
      <c r="CJ48" s="134"/>
    </row>
    <row r="49" spans="1:88" ht="11.25" customHeight="1" x14ac:dyDescent="0.3">
      <c r="A49" s="14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/>
      <c r="BC49" s="58"/>
      <c r="BD49" s="58"/>
      <c r="BE49" s="58"/>
      <c r="BF49" s="58"/>
      <c r="BG49" s="58"/>
      <c r="BH49" s="58"/>
      <c r="BI49" s="58"/>
      <c r="BJ49" s="58"/>
      <c r="BK49" s="58"/>
      <c r="BL49" s="58"/>
      <c r="BM49" s="58"/>
      <c r="BN49" s="58"/>
      <c r="BO49" s="58"/>
      <c r="BP49" s="58"/>
      <c r="BQ49" s="58"/>
      <c r="BR49" s="58"/>
      <c r="BS49" s="58"/>
      <c r="BT49" s="58"/>
      <c r="BU49" s="58"/>
      <c r="BV49" s="58"/>
      <c r="BW49" s="58"/>
      <c r="BX49" s="58"/>
      <c r="BY49" s="58"/>
      <c r="BZ49" s="58"/>
      <c r="CA49" s="58"/>
      <c r="CB49" s="58"/>
      <c r="CC49" s="58"/>
      <c r="CD49" s="58"/>
      <c r="CE49" s="58"/>
      <c r="CF49" s="13"/>
      <c r="CG49" s="13"/>
      <c r="CH49" s="13"/>
      <c r="CI49" s="13"/>
      <c r="CJ49" s="134"/>
    </row>
    <row r="50" spans="1:88" ht="7.5" customHeight="1" x14ac:dyDescent="0.3">
      <c r="A50" s="14"/>
      <c r="B50" s="59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  <c r="BA50" s="58"/>
      <c r="BB50" s="58"/>
      <c r="BC50" s="58"/>
      <c r="BD50" s="58"/>
      <c r="BE50" s="58"/>
      <c r="BF50" s="58"/>
      <c r="BG50" s="58"/>
      <c r="BH50" s="58"/>
      <c r="BI50" s="58"/>
      <c r="BJ50" s="58"/>
      <c r="BK50" s="58"/>
      <c r="BL50" s="58"/>
      <c r="BM50" s="58"/>
      <c r="BN50" s="58"/>
      <c r="BO50" s="58"/>
      <c r="BP50" s="58"/>
      <c r="BQ50" s="58"/>
      <c r="BR50" s="58"/>
      <c r="BS50" s="58"/>
      <c r="BT50" s="58"/>
      <c r="BU50" s="58"/>
      <c r="BV50" s="58"/>
      <c r="BW50" s="58"/>
      <c r="BX50" s="58"/>
      <c r="BY50" s="58"/>
      <c r="BZ50" s="58"/>
      <c r="CA50" s="58"/>
      <c r="CB50" s="58"/>
      <c r="CC50" s="58"/>
      <c r="CD50" s="58"/>
      <c r="CE50" s="60"/>
      <c r="CF50" s="13"/>
      <c r="CG50" s="13"/>
      <c r="CH50" s="13"/>
      <c r="CI50" s="13"/>
      <c r="CJ50" s="134"/>
    </row>
    <row r="51" spans="1:88" ht="15" customHeight="1" x14ac:dyDescent="0.3">
      <c r="A51" s="14"/>
      <c r="B51" s="61"/>
      <c r="C51" s="62" t="s">
        <v>11</v>
      </c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  <c r="AP51" s="63"/>
      <c r="AQ51" s="63"/>
      <c r="AR51" s="63"/>
      <c r="AS51" s="63"/>
      <c r="AT51" s="63"/>
      <c r="AU51" s="63"/>
      <c r="AV51" s="63"/>
      <c r="AW51" s="63"/>
      <c r="AX51" s="63"/>
      <c r="AY51" s="63"/>
      <c r="AZ51" s="63"/>
      <c r="BA51" s="63"/>
      <c r="BB51" s="63"/>
      <c r="BC51" s="63"/>
      <c r="BD51" s="63"/>
      <c r="BE51" s="63"/>
      <c r="BF51" s="63"/>
      <c r="BG51" s="63"/>
      <c r="BH51" s="63"/>
      <c r="BI51" s="63"/>
      <c r="BJ51" s="63"/>
      <c r="BK51" s="63"/>
      <c r="BL51" s="63"/>
      <c r="BM51" s="63"/>
      <c r="BN51" s="63"/>
      <c r="BO51" s="63"/>
      <c r="BP51" s="63"/>
      <c r="BQ51" s="63"/>
      <c r="BR51" s="63"/>
      <c r="BS51" s="63"/>
      <c r="BT51" s="63"/>
      <c r="BU51" s="63"/>
      <c r="BV51" s="63"/>
      <c r="BW51" s="63"/>
      <c r="BX51" s="63"/>
      <c r="BY51" s="63"/>
      <c r="BZ51" s="63"/>
      <c r="CA51" s="63"/>
      <c r="CB51" s="63"/>
      <c r="CC51" s="63"/>
      <c r="CD51" s="64"/>
      <c r="CE51" s="65"/>
      <c r="CF51" s="13"/>
      <c r="CG51" s="13"/>
      <c r="CH51" s="13"/>
      <c r="CI51" s="13"/>
      <c r="CJ51" s="134"/>
    </row>
    <row r="52" spans="1:88" ht="7.5" customHeight="1" x14ac:dyDescent="0.3">
      <c r="A52" s="14"/>
      <c r="B52" s="61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8"/>
      <c r="BW52" s="58"/>
      <c r="BX52" s="58"/>
      <c r="BY52" s="58"/>
      <c r="BZ52" s="58"/>
      <c r="CA52" s="58"/>
      <c r="CB52" s="58"/>
      <c r="CC52" s="58"/>
      <c r="CD52" s="58"/>
      <c r="CE52" s="65"/>
      <c r="CF52" s="13"/>
      <c r="CG52" s="13"/>
      <c r="CH52" s="13"/>
      <c r="CI52" s="13"/>
      <c r="CJ52" s="134"/>
    </row>
    <row r="53" spans="1:88" s="3" customFormat="1" ht="11.25" customHeight="1" x14ac:dyDescent="0.3">
      <c r="A53" s="14"/>
      <c r="B53" s="61"/>
      <c r="C53" s="57" t="s">
        <v>12</v>
      </c>
      <c r="D53" s="57"/>
      <c r="E53" s="57"/>
      <c r="F53" s="57"/>
      <c r="G53" s="57"/>
      <c r="H53" s="66" t="str">
        <f>" Spieler"</f>
        <v xml:space="preserve"> Spieler</v>
      </c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8"/>
      <c r="T53" s="57" t="s">
        <v>13</v>
      </c>
      <c r="U53" s="57"/>
      <c r="V53" s="57"/>
      <c r="W53" s="57"/>
      <c r="X53" s="57"/>
      <c r="Y53" s="69"/>
      <c r="Z53" s="70" t="s">
        <v>14</v>
      </c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 t="s">
        <v>15</v>
      </c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2" t="s">
        <v>16</v>
      </c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 t="s">
        <v>17</v>
      </c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69"/>
      <c r="BS53" s="56" t="s">
        <v>18</v>
      </c>
      <c r="BT53" s="57"/>
      <c r="BU53" s="57"/>
      <c r="BV53" s="57"/>
      <c r="BW53" s="57"/>
      <c r="BX53" s="57" t="s">
        <v>19</v>
      </c>
      <c r="BY53" s="57"/>
      <c r="BZ53" s="57"/>
      <c r="CA53" s="57"/>
      <c r="CB53" s="57"/>
      <c r="CC53" s="57"/>
      <c r="CD53" s="57"/>
      <c r="CE53" s="65"/>
      <c r="CF53" s="18"/>
      <c r="CG53" s="18"/>
      <c r="CH53" s="18"/>
      <c r="CI53" s="18"/>
      <c r="CJ53" s="134"/>
    </row>
    <row r="54" spans="1:88" ht="11.25" customHeight="1" x14ac:dyDescent="0.3">
      <c r="A54" s="14"/>
      <c r="B54" s="61"/>
      <c r="C54" s="42">
        <f>INDEX($C$43:$C$47,MATCH(LARGE($CB$43:$CB$47,ROW(A1)),$CB$43:$CB$47,0),1)</f>
        <v>1</v>
      </c>
      <c r="D54" s="43"/>
      <c r="E54" s="43"/>
      <c r="F54" s="43"/>
      <c r="G54" s="43"/>
      <c r="H54" s="125" t="str">
        <f>" " &amp; INDEX($H$43:$H$47,MATCH(LARGE($CB$43:$CB$47,ROW(A1)),$CB$43:$CB$47,0),1)</f>
        <v xml:space="preserve">  Ratze</v>
      </c>
      <c r="I54" s="126"/>
      <c r="J54" s="126"/>
      <c r="K54" s="126"/>
      <c r="L54" s="126"/>
      <c r="M54" s="126"/>
      <c r="N54" s="126"/>
      <c r="O54" s="126"/>
      <c r="P54" s="126"/>
      <c r="Q54" s="126"/>
      <c r="R54" s="126"/>
      <c r="S54" s="127"/>
      <c r="T54" s="42">
        <f>INDEX($T$43:$T$47,MATCH(LARGE($CB$43:$CB$47,ROW(A1)),$CB$43:$CB$47,0),1)</f>
        <v>8</v>
      </c>
      <c r="U54" s="43"/>
      <c r="V54" s="43"/>
      <c r="W54" s="43"/>
      <c r="X54" s="43"/>
      <c r="Y54" s="44"/>
      <c r="Z54" s="59">
        <f>INDEX($Z$43:$Z$47,MATCH(LARGE($CB$43:$CB$47,ROW(A1)),$CB$43:$CB$47,0),1)</f>
        <v>6</v>
      </c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5">
        <f>INDEX($AK$43:$AK$47,MATCH(LARGE($CB$43:$CB$47,ROW(A1)),$CB$43:$CB$47,0),1)</f>
        <v>2</v>
      </c>
      <c r="AL54" s="43"/>
      <c r="AM54" s="43"/>
      <c r="AN54" s="43"/>
      <c r="AO54" s="43"/>
      <c r="AP54" s="43"/>
      <c r="AQ54" s="43"/>
      <c r="AR54" s="43"/>
      <c r="AS54" s="43"/>
      <c r="AT54" s="43"/>
      <c r="AU54" s="45"/>
      <c r="AV54" s="55">
        <f>INDEX($AV$43:$AV$47,MATCH(LARGE($CB$43:$CB$47,ROW(A1)),$CB$43:$CB$47,0),1)</f>
        <v>0</v>
      </c>
      <c r="AW54" s="43"/>
      <c r="AX54" s="43"/>
      <c r="AY54" s="43"/>
      <c r="AZ54" s="43"/>
      <c r="BA54" s="43"/>
      <c r="BB54" s="43"/>
      <c r="BC54" s="43"/>
      <c r="BD54" s="43"/>
      <c r="BE54" s="43"/>
      <c r="BF54" s="45"/>
      <c r="BG54" s="42">
        <f>INDEX($BG$43:$BG$47,MATCH(LARGE($CB$43:$CB$47,ROW(A1)),$CB$43:$CB$47,0),1)</f>
        <v>15</v>
      </c>
      <c r="BH54" s="43"/>
      <c r="BI54" s="43"/>
      <c r="BJ54" s="43"/>
      <c r="BK54" s="43"/>
      <c r="BL54" s="43" t="s">
        <v>2</v>
      </c>
      <c r="BM54" s="43"/>
      <c r="BN54" s="43">
        <f>INDEX($BN$43:$BN$47,MATCH(LARGE($CB$43:$CB$47,ROW(A1)),$CB$43:$CB$47,0),1)</f>
        <v>5</v>
      </c>
      <c r="BO54" s="43"/>
      <c r="BP54" s="43"/>
      <c r="BQ54" s="43"/>
      <c r="BR54" s="45"/>
      <c r="BS54" s="55">
        <f>INDEX($BS$43:$BS$47,MATCH(LARGE($CB$43:$CB$47,ROW(A1)),$CB$43:$CB$47,0),1)</f>
        <v>10</v>
      </c>
      <c r="BT54" s="43"/>
      <c r="BU54" s="43"/>
      <c r="BV54" s="43"/>
      <c r="BW54" s="43"/>
      <c r="BX54" s="42">
        <f>INDEX($BX$43:$BX$47,MATCH(LARGE($CB$43:$CB$47,ROW(A1)),$CB$43:$CB$47,0),1)</f>
        <v>20</v>
      </c>
      <c r="BY54" s="43"/>
      <c r="BZ54" s="43"/>
      <c r="CA54" s="43"/>
      <c r="CB54" s="43"/>
      <c r="CC54" s="43"/>
      <c r="CD54" s="44"/>
      <c r="CE54" s="65"/>
      <c r="CF54" s="13"/>
      <c r="CG54" s="13"/>
      <c r="CH54" s="13"/>
      <c r="CI54" s="13"/>
      <c r="CJ54" s="134"/>
    </row>
    <row r="55" spans="1:88" ht="11.25" customHeight="1" x14ac:dyDescent="0.3">
      <c r="A55" s="14"/>
      <c r="B55" s="61"/>
      <c r="C55" s="42">
        <f>INDEX($C$43:$C$47,MATCH(LARGE($CB$43:$CB$47,ROW(A2)),$CB$43:$CB$47,0),1)</f>
        <v>2</v>
      </c>
      <c r="D55" s="43"/>
      <c r="E55" s="43"/>
      <c r="F55" s="43"/>
      <c r="G55" s="43"/>
      <c r="H55" s="125" t="str">
        <f>" " &amp; INDEX($H$43:$H$47,MATCH(LARGE($CB$43:$CB$47,ROW(A2)),$CB$43:$CB$47,0),1)</f>
        <v xml:space="preserve">  Markus</v>
      </c>
      <c r="I55" s="126"/>
      <c r="J55" s="126"/>
      <c r="K55" s="126"/>
      <c r="L55" s="126"/>
      <c r="M55" s="126"/>
      <c r="N55" s="126"/>
      <c r="O55" s="126"/>
      <c r="P55" s="126"/>
      <c r="Q55" s="126"/>
      <c r="R55" s="126"/>
      <c r="S55" s="127"/>
      <c r="T55" s="42">
        <f>INDEX($T$43:$T$47,MATCH(LARGE($CB$43:$CB$47,ROW(A2)),$CB$43:$CB$47,0),1)</f>
        <v>8</v>
      </c>
      <c r="U55" s="43"/>
      <c r="V55" s="43"/>
      <c r="W55" s="43"/>
      <c r="X55" s="43"/>
      <c r="Y55" s="44"/>
      <c r="Z55" s="59">
        <f>INDEX($Z$43:$Z$47,MATCH(LARGE($CB$43:$CB$47,ROW(A2)),$CB$43:$CB$47,0),1)</f>
        <v>4</v>
      </c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5">
        <f>INDEX($AK$43:$AK$47,MATCH(LARGE($CB$43:$CB$47,ROW(A2)),$CB$43:$CB$47,0),1)</f>
        <v>2</v>
      </c>
      <c r="AL55" s="43"/>
      <c r="AM55" s="43"/>
      <c r="AN55" s="43"/>
      <c r="AO55" s="43"/>
      <c r="AP55" s="43"/>
      <c r="AQ55" s="43"/>
      <c r="AR55" s="43"/>
      <c r="AS55" s="43"/>
      <c r="AT55" s="43"/>
      <c r="AU55" s="45"/>
      <c r="AV55" s="55">
        <f>INDEX($AV$43:$AV$47,MATCH(LARGE($CB$43:$CB$47,ROW(A2)),$CB$43:$CB$47,0),1)</f>
        <v>2</v>
      </c>
      <c r="AW55" s="43"/>
      <c r="AX55" s="43"/>
      <c r="AY55" s="43"/>
      <c r="AZ55" s="43"/>
      <c r="BA55" s="43"/>
      <c r="BB55" s="43"/>
      <c r="BC55" s="43"/>
      <c r="BD55" s="43"/>
      <c r="BE55" s="43"/>
      <c r="BF55" s="45"/>
      <c r="BG55" s="42">
        <f>INDEX($BG$43:$BG$47,MATCH(LARGE($CB$43:$CB$47,ROW(A2)),$CB$43:$CB$47,0),1)</f>
        <v>13</v>
      </c>
      <c r="BH55" s="43"/>
      <c r="BI55" s="43"/>
      <c r="BJ55" s="43"/>
      <c r="BK55" s="43"/>
      <c r="BL55" s="43" t="s">
        <v>2</v>
      </c>
      <c r="BM55" s="43"/>
      <c r="BN55" s="43">
        <f>INDEX($BN$43:$BN$47,MATCH(LARGE($CB$43:$CB$47,ROW(A2)),$CB$43:$CB$47,0),1)</f>
        <v>9</v>
      </c>
      <c r="BO55" s="43"/>
      <c r="BP55" s="43"/>
      <c r="BQ55" s="43"/>
      <c r="BR55" s="45"/>
      <c r="BS55" s="55">
        <f>INDEX($BS$43:$BS$47,MATCH(LARGE($CB$43:$CB$47,ROW(A2)),$CB$43:$CB$47,0),1)</f>
        <v>4</v>
      </c>
      <c r="BT55" s="43"/>
      <c r="BU55" s="43"/>
      <c r="BV55" s="43"/>
      <c r="BW55" s="43"/>
      <c r="BX55" s="42">
        <f>INDEX($BX$43:$BX$47,MATCH(LARGE($CB$43:$CB$47,ROW(A2)),$CB$43:$CB$47,0),1)</f>
        <v>14</v>
      </c>
      <c r="BY55" s="43"/>
      <c r="BZ55" s="43"/>
      <c r="CA55" s="43"/>
      <c r="CB55" s="43"/>
      <c r="CC55" s="43"/>
      <c r="CD55" s="44"/>
      <c r="CE55" s="65"/>
      <c r="CF55" s="13"/>
      <c r="CG55" s="13"/>
      <c r="CH55" s="13"/>
      <c r="CI55" s="13"/>
      <c r="CJ55" s="134"/>
    </row>
    <row r="56" spans="1:88" ht="11.25" customHeight="1" x14ac:dyDescent="0.3">
      <c r="A56" s="14"/>
      <c r="B56" s="61"/>
      <c r="C56" s="42">
        <f>INDEX($C$43:$C$47,MATCH(LARGE($CB$43:$CB$47,ROW(A3)),$CB$43:$CB$47,0),1)</f>
        <v>3</v>
      </c>
      <c r="D56" s="43"/>
      <c r="E56" s="43"/>
      <c r="F56" s="43"/>
      <c r="G56" s="43"/>
      <c r="H56" s="125" t="str">
        <f>" " &amp; INDEX($H$43:$H$47,MATCH(LARGE($CB$43:$CB$47,ROW(A3)),$CB$43:$CB$47,0),1)</f>
        <v xml:space="preserve">  Patrick</v>
      </c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127"/>
      <c r="T56" s="42">
        <f>INDEX($T$43:$T$47,MATCH(LARGE($CB$43:$CB$47,ROW(A3)),$CB$43:$CB$47,0),1)</f>
        <v>8</v>
      </c>
      <c r="U56" s="43"/>
      <c r="V56" s="43"/>
      <c r="W56" s="43"/>
      <c r="X56" s="43"/>
      <c r="Y56" s="44"/>
      <c r="Z56" s="59">
        <f>INDEX($Z$43:$Z$47,MATCH(LARGE($CB$43:$CB$47,ROW(A3)),$CB$43:$CB$47,0),1)</f>
        <v>3</v>
      </c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5">
        <f>INDEX($AK$43:$AK$47,MATCH(LARGE($CB$43:$CB$47,ROW(A3)),$CB$43:$CB$47,0),1)</f>
        <v>2</v>
      </c>
      <c r="AL56" s="43"/>
      <c r="AM56" s="43"/>
      <c r="AN56" s="43"/>
      <c r="AO56" s="43"/>
      <c r="AP56" s="43"/>
      <c r="AQ56" s="43"/>
      <c r="AR56" s="43"/>
      <c r="AS56" s="43"/>
      <c r="AT56" s="43"/>
      <c r="AU56" s="45"/>
      <c r="AV56" s="55">
        <f>INDEX($AV$43:$AV$47,MATCH(LARGE($CB$43:$CB$47,ROW(A3)),$CB$43:$CB$47,0),1)</f>
        <v>3</v>
      </c>
      <c r="AW56" s="43"/>
      <c r="AX56" s="43"/>
      <c r="AY56" s="43"/>
      <c r="AZ56" s="43"/>
      <c r="BA56" s="43"/>
      <c r="BB56" s="43"/>
      <c r="BC56" s="43"/>
      <c r="BD56" s="43"/>
      <c r="BE56" s="43"/>
      <c r="BF56" s="45"/>
      <c r="BG56" s="42">
        <f>INDEX($BG$43:$BG$47,MATCH(LARGE($CB$43:$CB$47,ROW(A3)),$CB$43:$CB$47,0),1)</f>
        <v>14</v>
      </c>
      <c r="BH56" s="43"/>
      <c r="BI56" s="43"/>
      <c r="BJ56" s="43"/>
      <c r="BK56" s="43"/>
      <c r="BL56" s="43" t="s">
        <v>2</v>
      </c>
      <c r="BM56" s="43"/>
      <c r="BN56" s="43">
        <f>INDEX($BN$43:$BN$47,MATCH(LARGE($CB$43:$CB$47,ROW(A3)),$CB$43:$CB$47,0),1)</f>
        <v>13</v>
      </c>
      <c r="BO56" s="43"/>
      <c r="BP56" s="43"/>
      <c r="BQ56" s="43"/>
      <c r="BR56" s="45"/>
      <c r="BS56" s="55">
        <f>INDEX($BS$43:$BS$47,MATCH(LARGE($CB$43:$CB$47,ROW(A3)),$CB$43:$CB$47,0),1)</f>
        <v>1</v>
      </c>
      <c r="BT56" s="43"/>
      <c r="BU56" s="43"/>
      <c r="BV56" s="43"/>
      <c r="BW56" s="43"/>
      <c r="BX56" s="42">
        <f>INDEX($BX$43:$BX$47,MATCH(LARGE($CB$43:$CB$47,ROW(A3)),$CB$43:$CB$47,0),1)</f>
        <v>11</v>
      </c>
      <c r="BY56" s="43"/>
      <c r="BZ56" s="43"/>
      <c r="CA56" s="43"/>
      <c r="CB56" s="43"/>
      <c r="CC56" s="43"/>
      <c r="CD56" s="44"/>
      <c r="CE56" s="65"/>
      <c r="CF56" s="13"/>
      <c r="CG56" s="13"/>
      <c r="CH56" s="13"/>
      <c r="CI56" s="13"/>
      <c r="CJ56" s="134"/>
    </row>
    <row r="57" spans="1:88" ht="11.25" customHeight="1" x14ac:dyDescent="0.3">
      <c r="A57" s="14"/>
      <c r="B57" s="61"/>
      <c r="C57" s="42">
        <f>INDEX($C$43:$C$47,MATCH(LARGE($CB$43:$CB$47,ROW(A4)),$CB$43:$CB$47,0),1)</f>
        <v>4</v>
      </c>
      <c r="D57" s="43"/>
      <c r="E57" s="43"/>
      <c r="F57" s="43"/>
      <c r="G57" s="43"/>
      <c r="H57" s="125" t="str">
        <f>" " &amp; INDEX($H$43:$H$47,MATCH(LARGE($CB$43:$CB$47,ROW(A4)),$CB$43:$CB$47,0),1)</f>
        <v xml:space="preserve">  Jule</v>
      </c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7"/>
      <c r="T57" s="42">
        <f>INDEX($T$43:$T$47,MATCH(LARGE($CB$43:$CB$47,ROW(A4)),$CB$43:$CB$47,0),1)</f>
        <v>8</v>
      </c>
      <c r="U57" s="43"/>
      <c r="V57" s="43"/>
      <c r="W57" s="43"/>
      <c r="X57" s="43"/>
      <c r="Y57" s="44"/>
      <c r="Z57" s="59">
        <f>INDEX($Z$43:$Z$47,MATCH(LARGE($CB$43:$CB$47,ROW(A4)),$CB$43:$CB$47,0),1)</f>
        <v>3</v>
      </c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5">
        <f>INDEX($AK$43:$AK$47,MATCH(LARGE($CB$43:$CB$47,ROW(A4)),$CB$43:$CB$47,0),1)</f>
        <v>1</v>
      </c>
      <c r="AL57" s="43"/>
      <c r="AM57" s="43"/>
      <c r="AN57" s="43"/>
      <c r="AO57" s="43"/>
      <c r="AP57" s="43"/>
      <c r="AQ57" s="43"/>
      <c r="AR57" s="43"/>
      <c r="AS57" s="43"/>
      <c r="AT57" s="43"/>
      <c r="AU57" s="45"/>
      <c r="AV57" s="55">
        <f>INDEX($AV$43:$AV$47,MATCH(LARGE($CB$43:$CB$47,ROW(A4)),$CB$43:$CB$47,0),1)</f>
        <v>4</v>
      </c>
      <c r="AW57" s="43"/>
      <c r="AX57" s="43"/>
      <c r="AY57" s="43"/>
      <c r="AZ57" s="43"/>
      <c r="BA57" s="43"/>
      <c r="BB57" s="43"/>
      <c r="BC57" s="43"/>
      <c r="BD57" s="43"/>
      <c r="BE57" s="43"/>
      <c r="BF57" s="45"/>
      <c r="BG57" s="42">
        <f>INDEX($BG$43:$BG$47,MATCH(LARGE($CB$43:$CB$47,ROW(A4)),$CB$43:$CB$47,0),1)</f>
        <v>13</v>
      </c>
      <c r="BH57" s="43"/>
      <c r="BI57" s="43"/>
      <c r="BJ57" s="43"/>
      <c r="BK57" s="43"/>
      <c r="BL57" s="43" t="s">
        <v>2</v>
      </c>
      <c r="BM57" s="43"/>
      <c r="BN57" s="43">
        <f>INDEX($BN$43:$BN$47,MATCH(LARGE($CB$43:$CB$47,ROW(A4)),$CB$43:$CB$47,0),1)</f>
        <v>13</v>
      </c>
      <c r="BO57" s="43"/>
      <c r="BP57" s="43"/>
      <c r="BQ57" s="43"/>
      <c r="BR57" s="45"/>
      <c r="BS57" s="55">
        <f>INDEX($BS$43:$BS$47,MATCH(LARGE($CB$43:$CB$47,ROW(A4)),$CB$43:$CB$47,0),1)</f>
        <v>0</v>
      </c>
      <c r="BT57" s="43"/>
      <c r="BU57" s="43"/>
      <c r="BV57" s="43"/>
      <c r="BW57" s="43"/>
      <c r="BX57" s="42">
        <f>INDEX($BX$43:$BX$47,MATCH(LARGE($CB$43:$CB$47,ROW(A4)),$CB$43:$CB$47,0),1)</f>
        <v>10</v>
      </c>
      <c r="BY57" s="43"/>
      <c r="BZ57" s="43"/>
      <c r="CA57" s="43"/>
      <c r="CB57" s="43"/>
      <c r="CC57" s="43"/>
      <c r="CD57" s="44"/>
      <c r="CE57" s="65"/>
      <c r="CF57" s="13"/>
      <c r="CG57" s="13"/>
      <c r="CH57" s="13"/>
      <c r="CI57" s="13"/>
      <c r="CJ57" s="134"/>
    </row>
    <row r="58" spans="1:88" ht="11.25" customHeight="1" x14ac:dyDescent="0.3">
      <c r="A58" s="14"/>
      <c r="B58" s="61"/>
      <c r="C58" s="42">
        <f>INDEX($C$43:$C$47,MATCH(LARGE($CB$43:$CB$47,ROW(A5)),$CB$43:$CB$47,0),1)</f>
        <v>5</v>
      </c>
      <c r="D58" s="43"/>
      <c r="E58" s="43"/>
      <c r="F58" s="43"/>
      <c r="G58" s="43"/>
      <c r="H58" s="125" t="str">
        <f>" " &amp; INDEX($H$43:$H$47,MATCH(LARGE($CB$43:$CB$47,ROW(A5)),$CB$43:$CB$47,0),1)</f>
        <v xml:space="preserve">  Schmiddi</v>
      </c>
      <c r="I58" s="126"/>
      <c r="J58" s="126"/>
      <c r="K58" s="126"/>
      <c r="L58" s="126"/>
      <c r="M58" s="126"/>
      <c r="N58" s="126"/>
      <c r="O58" s="126"/>
      <c r="P58" s="126"/>
      <c r="Q58" s="126"/>
      <c r="R58" s="126"/>
      <c r="S58" s="127"/>
      <c r="T58" s="42">
        <f>INDEX($T$43:$T$47,MATCH(LARGE($CB$43:$CB$47,ROW(A5)),$CB$43:$CB$47,0),1)</f>
        <v>8</v>
      </c>
      <c r="U58" s="43"/>
      <c r="V58" s="43"/>
      <c r="W58" s="43"/>
      <c r="X58" s="43"/>
      <c r="Y58" s="44"/>
      <c r="Z58" s="42">
        <f>INDEX($Z$43:$Z$47,MATCH(LARGE($CB$43:$CB$47,ROW(A5)),$CB$43:$CB$47,0),1)</f>
        <v>0</v>
      </c>
      <c r="AA58" s="43"/>
      <c r="AB58" s="43"/>
      <c r="AC58" s="43"/>
      <c r="AD58" s="43"/>
      <c r="AE58" s="43"/>
      <c r="AF58" s="43"/>
      <c r="AG58" s="43"/>
      <c r="AH58" s="43"/>
      <c r="AI58" s="43"/>
      <c r="AJ58" s="45"/>
      <c r="AK58" s="55">
        <f>INDEX($AK$43:$AK$47,MATCH(LARGE($CB$43:$CB$47,ROW(A5)),$CB$43:$CB$47,0),1)</f>
        <v>1</v>
      </c>
      <c r="AL58" s="43"/>
      <c r="AM58" s="43"/>
      <c r="AN58" s="43"/>
      <c r="AO58" s="43"/>
      <c r="AP58" s="43"/>
      <c r="AQ58" s="43"/>
      <c r="AR58" s="43"/>
      <c r="AS58" s="43"/>
      <c r="AT58" s="43"/>
      <c r="AU58" s="45"/>
      <c r="AV58" s="55">
        <f>INDEX($AV$43:$AV$47,MATCH(LARGE($CB$43:$CB$47,ROW(A5)),$CB$43:$CB$47,0),1)</f>
        <v>7</v>
      </c>
      <c r="AW58" s="43"/>
      <c r="AX58" s="43"/>
      <c r="AY58" s="43"/>
      <c r="AZ58" s="43"/>
      <c r="BA58" s="43"/>
      <c r="BB58" s="43"/>
      <c r="BC58" s="43"/>
      <c r="BD58" s="43"/>
      <c r="BE58" s="43"/>
      <c r="BF58" s="45"/>
      <c r="BG58" s="42">
        <f>INDEX($BG$43:$BG$47,MATCH(LARGE($CB$43:$CB$47,ROW(A5)),$CB$43:$CB$47,0),1)</f>
        <v>7</v>
      </c>
      <c r="BH58" s="43"/>
      <c r="BI58" s="43"/>
      <c r="BJ58" s="43"/>
      <c r="BK58" s="43"/>
      <c r="BL58" s="43" t="s">
        <v>2</v>
      </c>
      <c r="BM58" s="43"/>
      <c r="BN58" s="43">
        <f>INDEX($BN$43:$BN$47,MATCH(LARGE($CB$43:$CB$47,ROW(A5)),$CB$43:$CB$47,0),1)</f>
        <v>22</v>
      </c>
      <c r="BO58" s="43"/>
      <c r="BP58" s="43"/>
      <c r="BQ58" s="43"/>
      <c r="BR58" s="45"/>
      <c r="BS58" s="55">
        <f>INDEX($BS$43:$BS$47,MATCH(LARGE($CB$43:$CB$47,ROW(A5)),$CB$43:$CB$47,0),1)</f>
        <v>-15</v>
      </c>
      <c r="BT58" s="43"/>
      <c r="BU58" s="43"/>
      <c r="BV58" s="43"/>
      <c r="BW58" s="43"/>
      <c r="BX58" s="42">
        <f>INDEX($BX$43:$BX$47,MATCH(LARGE($CB$43:$CB$47,ROW(A5)),$CB$43:$CB$47,0),1)</f>
        <v>1</v>
      </c>
      <c r="BY58" s="43"/>
      <c r="BZ58" s="43"/>
      <c r="CA58" s="43"/>
      <c r="CB58" s="43"/>
      <c r="CC58" s="43"/>
      <c r="CD58" s="44"/>
      <c r="CE58" s="65"/>
      <c r="CF58" s="13"/>
      <c r="CG58" s="13"/>
      <c r="CH58" s="13"/>
      <c r="CI58" s="13"/>
      <c r="CJ58" s="134"/>
    </row>
    <row r="59" spans="1:88" ht="7.5" customHeight="1" x14ac:dyDescent="0.3">
      <c r="A59" s="14"/>
      <c r="B59" s="47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48"/>
      <c r="BN59" s="48"/>
      <c r="BO59" s="48"/>
      <c r="BP59" s="48"/>
      <c r="BQ59" s="48"/>
      <c r="BR59" s="48"/>
      <c r="BS59" s="48"/>
      <c r="BT59" s="48"/>
      <c r="BU59" s="48"/>
      <c r="BV59" s="48"/>
      <c r="BW59" s="48"/>
      <c r="BX59" s="48"/>
      <c r="BY59" s="48"/>
      <c r="BZ59" s="48"/>
      <c r="CA59" s="48"/>
      <c r="CB59" s="48"/>
      <c r="CC59" s="48"/>
      <c r="CD59" s="48"/>
      <c r="CE59" s="49"/>
      <c r="CF59" s="13"/>
      <c r="CG59" s="13"/>
      <c r="CH59" s="13"/>
      <c r="CI59" s="13"/>
      <c r="CJ59" s="134"/>
    </row>
    <row r="60" spans="1:88" ht="7.5" customHeight="1" x14ac:dyDescent="0.3">
      <c r="A60" s="122"/>
      <c r="B60" s="123"/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3"/>
      <c r="Z60" s="123"/>
      <c r="AA60" s="123"/>
      <c r="AB60" s="123"/>
      <c r="AC60" s="123"/>
      <c r="AD60" s="123"/>
      <c r="AE60" s="123"/>
      <c r="AF60" s="123"/>
      <c r="AG60" s="123"/>
      <c r="AH60" s="123"/>
      <c r="AI60" s="123"/>
      <c r="AJ60" s="123"/>
      <c r="AK60" s="123"/>
      <c r="AL60" s="123"/>
      <c r="AM60" s="123"/>
      <c r="AN60" s="123"/>
      <c r="AO60" s="123"/>
      <c r="AP60" s="123"/>
      <c r="AQ60" s="123"/>
      <c r="AR60" s="123"/>
      <c r="AS60" s="123"/>
      <c r="AT60" s="123"/>
      <c r="AU60" s="123"/>
      <c r="AV60" s="123"/>
      <c r="AW60" s="123"/>
      <c r="AX60" s="123"/>
      <c r="AY60" s="123"/>
      <c r="AZ60" s="123"/>
      <c r="BA60" s="123"/>
      <c r="BB60" s="123"/>
      <c r="BC60" s="123"/>
      <c r="BD60" s="123"/>
      <c r="BE60" s="123"/>
      <c r="BF60" s="123"/>
      <c r="BG60" s="123"/>
      <c r="BH60" s="123"/>
      <c r="BI60" s="123"/>
      <c r="BJ60" s="123"/>
      <c r="BK60" s="123"/>
      <c r="BL60" s="123"/>
      <c r="BM60" s="123"/>
      <c r="BN60" s="123"/>
      <c r="BO60" s="123"/>
      <c r="BP60" s="123"/>
      <c r="BQ60" s="123"/>
      <c r="BR60" s="123"/>
      <c r="BS60" s="123"/>
      <c r="BT60" s="123"/>
      <c r="BU60" s="123"/>
      <c r="BV60" s="123"/>
      <c r="BW60" s="123"/>
      <c r="BX60" s="123"/>
      <c r="BY60" s="123"/>
      <c r="BZ60" s="123"/>
      <c r="CA60" s="123"/>
      <c r="CB60" s="123"/>
      <c r="CC60" s="123"/>
      <c r="CD60" s="123"/>
      <c r="CE60" s="123"/>
      <c r="CF60" s="123"/>
      <c r="CG60" s="123"/>
      <c r="CH60" s="123"/>
      <c r="CI60" s="123"/>
      <c r="CJ60" s="124"/>
    </row>
    <row r="61" spans="1:88" x14ac:dyDescent="0.3">
      <c r="G61" s="1"/>
    </row>
    <row r="62" spans="1:88" x14ac:dyDescent="0.3">
      <c r="G62" s="1"/>
    </row>
    <row r="63" spans="1:88" x14ac:dyDescent="0.3">
      <c r="G63" s="1"/>
    </row>
    <row r="64" spans="1:88" x14ac:dyDescent="0.3">
      <c r="G64" s="1"/>
    </row>
    <row r="65" spans="7:7" x14ac:dyDescent="0.3">
      <c r="G65" s="1"/>
    </row>
    <row r="66" spans="7:7" x14ac:dyDescent="0.3">
      <c r="G66" s="1"/>
    </row>
    <row r="67" spans="7:7" x14ac:dyDescent="0.3">
      <c r="G67" s="1"/>
    </row>
    <row r="68" spans="7:7" x14ac:dyDescent="0.3">
      <c r="G68" s="1"/>
    </row>
    <row r="69" spans="7:7" x14ac:dyDescent="0.3">
      <c r="G69" s="1"/>
    </row>
    <row r="70" spans="7:7" x14ac:dyDescent="0.3">
      <c r="G70" s="1"/>
    </row>
    <row r="71" spans="7:7" x14ac:dyDescent="0.3">
      <c r="G71" s="1"/>
    </row>
    <row r="72" spans="7:7" x14ac:dyDescent="0.3">
      <c r="G72" s="1"/>
    </row>
    <row r="73" spans="7:7" x14ac:dyDescent="0.3">
      <c r="G73" s="1"/>
    </row>
    <row r="74" spans="7:7" x14ac:dyDescent="0.3">
      <c r="G74" s="1"/>
    </row>
    <row r="75" spans="7:7" x14ac:dyDescent="0.3">
      <c r="G75" s="1"/>
    </row>
    <row r="76" spans="7:7" x14ac:dyDescent="0.3">
      <c r="G76" s="1"/>
    </row>
    <row r="77" spans="7:7" x14ac:dyDescent="0.3">
      <c r="G77" s="1"/>
    </row>
    <row r="78" spans="7:7" x14ac:dyDescent="0.3">
      <c r="G78" s="1"/>
    </row>
    <row r="79" spans="7:7" x14ac:dyDescent="0.3">
      <c r="G79" s="1"/>
    </row>
    <row r="80" spans="7:7" x14ac:dyDescent="0.3">
      <c r="G80" s="1"/>
    </row>
    <row r="81" spans="7:7" x14ac:dyDescent="0.3">
      <c r="G81" s="1"/>
    </row>
    <row r="82" spans="7:7" x14ac:dyDescent="0.3">
      <c r="G82" s="1"/>
    </row>
    <row r="83" spans="7:7" x14ac:dyDescent="0.3">
      <c r="G83" s="1"/>
    </row>
  </sheetData>
  <sheetProtection sheet="1" objects="1" scenarios="1" selectLockedCells="1"/>
  <mergeCells count="401">
    <mergeCell ref="A1:CJ1"/>
    <mergeCell ref="B2:CE2"/>
    <mergeCell ref="CJ2:CJ59"/>
    <mergeCell ref="B3:CE3"/>
    <mergeCell ref="B4:CE4"/>
    <mergeCell ref="B5:B8"/>
    <mergeCell ref="C5:CD5"/>
    <mergeCell ref="CE5:CE8"/>
    <mergeCell ref="C6:CD6"/>
    <mergeCell ref="C7:L7"/>
    <mergeCell ref="M7:Z7"/>
    <mergeCell ref="AA7:AN7"/>
    <mergeCell ref="AO7:BB7"/>
    <mergeCell ref="BC7:BP7"/>
    <mergeCell ref="BQ7:CD7"/>
    <mergeCell ref="C8:L8"/>
    <mergeCell ref="M8:Z8"/>
    <mergeCell ref="AA8:AN8"/>
    <mergeCell ref="AO8:BB8"/>
    <mergeCell ref="BC8:BP8"/>
    <mergeCell ref="M14:Q14"/>
    <mergeCell ref="S14:W14"/>
    <mergeCell ref="Y14:AH14"/>
    <mergeCell ref="AJ14:BP14"/>
    <mergeCell ref="BR14:CD14"/>
    <mergeCell ref="C15:CD15"/>
    <mergeCell ref="BQ8:CD8"/>
    <mergeCell ref="B9:CE9"/>
    <mergeCell ref="B10:CE10"/>
    <mergeCell ref="B11:CE11"/>
    <mergeCell ref="B12:B36"/>
    <mergeCell ref="C12:CD12"/>
    <mergeCell ref="CE12:CE36"/>
    <mergeCell ref="C13:CD13"/>
    <mergeCell ref="C14:F14"/>
    <mergeCell ref="H14:K14"/>
    <mergeCell ref="BB16:BP16"/>
    <mergeCell ref="BQ16:BQ25"/>
    <mergeCell ref="BR16:BV16"/>
    <mergeCell ref="BW16:BY16"/>
    <mergeCell ref="BZ16:CD16"/>
    <mergeCell ref="H17:K17"/>
    <mergeCell ref="M17:Q17"/>
    <mergeCell ref="S17:W17"/>
    <mergeCell ref="Y17:AH17"/>
    <mergeCell ref="AJ17:AX17"/>
    <mergeCell ref="S16:W16"/>
    <mergeCell ref="X16:X25"/>
    <mergeCell ref="Y16:AH16"/>
    <mergeCell ref="AI16:AI25"/>
    <mergeCell ref="AJ16:AX16"/>
    <mergeCell ref="AY16:BA16"/>
    <mergeCell ref="AY17:BA17"/>
    <mergeCell ref="H16:K16"/>
    <mergeCell ref="L16:L25"/>
    <mergeCell ref="M16:Q16"/>
    <mergeCell ref="R16:R25"/>
    <mergeCell ref="H19:K19"/>
    <mergeCell ref="M19:Q19"/>
    <mergeCell ref="S19:W19"/>
    <mergeCell ref="Y19:AH19"/>
    <mergeCell ref="AJ19:AX19"/>
    <mergeCell ref="AY19:BA19"/>
    <mergeCell ref="H21:K21"/>
    <mergeCell ref="M21:Q21"/>
    <mergeCell ref="S21:W21"/>
    <mergeCell ref="Y21:AH21"/>
    <mergeCell ref="AJ21:AX21"/>
    <mergeCell ref="AY21:BA21"/>
    <mergeCell ref="H23:K23"/>
    <mergeCell ref="M23:Q23"/>
    <mergeCell ref="S23:W23"/>
    <mergeCell ref="BB17:BP17"/>
    <mergeCell ref="BR17:BV17"/>
    <mergeCell ref="BW17:BY17"/>
    <mergeCell ref="BZ17:CD17"/>
    <mergeCell ref="H18:K18"/>
    <mergeCell ref="M18:Q18"/>
    <mergeCell ref="S18:W18"/>
    <mergeCell ref="Y18:AH18"/>
    <mergeCell ref="AJ18:AX18"/>
    <mergeCell ref="AY18:BA18"/>
    <mergeCell ref="BB18:BP18"/>
    <mergeCell ref="BR18:BV18"/>
    <mergeCell ref="BW18:BY18"/>
    <mergeCell ref="BZ18:CD18"/>
    <mergeCell ref="BB19:BP19"/>
    <mergeCell ref="BR19:BV19"/>
    <mergeCell ref="BW19:BY19"/>
    <mergeCell ref="BZ19:CD19"/>
    <mergeCell ref="H20:K20"/>
    <mergeCell ref="M20:Q20"/>
    <mergeCell ref="S20:W20"/>
    <mergeCell ref="Y20:AH20"/>
    <mergeCell ref="AJ20:AX20"/>
    <mergeCell ref="AY20:BA20"/>
    <mergeCell ref="BB20:BP20"/>
    <mergeCell ref="BR20:BV20"/>
    <mergeCell ref="BW20:BY20"/>
    <mergeCell ref="BZ20:CD20"/>
    <mergeCell ref="BB21:BP21"/>
    <mergeCell ref="BR21:BV21"/>
    <mergeCell ref="BW21:BY21"/>
    <mergeCell ref="BZ21:CD21"/>
    <mergeCell ref="H22:K22"/>
    <mergeCell ref="M22:Q22"/>
    <mergeCell ref="S22:W22"/>
    <mergeCell ref="Y22:AH22"/>
    <mergeCell ref="AJ22:AX22"/>
    <mergeCell ref="AY22:BA22"/>
    <mergeCell ref="BB22:BP22"/>
    <mergeCell ref="BR22:BV22"/>
    <mergeCell ref="BW22:BY22"/>
    <mergeCell ref="BZ22:CD22"/>
    <mergeCell ref="Y23:AH23"/>
    <mergeCell ref="AJ23:AX23"/>
    <mergeCell ref="AY23:BA23"/>
    <mergeCell ref="BB23:BP23"/>
    <mergeCell ref="BR23:BV23"/>
    <mergeCell ref="BW23:BY23"/>
    <mergeCell ref="BZ23:CD23"/>
    <mergeCell ref="H24:K24"/>
    <mergeCell ref="M24:Q24"/>
    <mergeCell ref="S24:W24"/>
    <mergeCell ref="Y24:AH24"/>
    <mergeCell ref="AJ24:AX24"/>
    <mergeCell ref="AY24:BA24"/>
    <mergeCell ref="BB24:BP24"/>
    <mergeCell ref="BR24:BV24"/>
    <mergeCell ref="BW24:BY24"/>
    <mergeCell ref="BZ24:CD24"/>
    <mergeCell ref="H25:K25"/>
    <mergeCell ref="M25:Q25"/>
    <mergeCell ref="S25:W25"/>
    <mergeCell ref="Y25:AH25"/>
    <mergeCell ref="AJ25:AX25"/>
    <mergeCell ref="AY25:BA25"/>
    <mergeCell ref="BB25:BP25"/>
    <mergeCell ref="BR25:BV25"/>
    <mergeCell ref="BW25:BY25"/>
    <mergeCell ref="BZ25:CD25"/>
    <mergeCell ref="C26:CD26"/>
    <mergeCell ref="C27:F36"/>
    <mergeCell ref="G27:G36"/>
    <mergeCell ref="H27:K27"/>
    <mergeCell ref="L27:L36"/>
    <mergeCell ref="M27:Q27"/>
    <mergeCell ref="C16:F25"/>
    <mergeCell ref="G16:G25"/>
    <mergeCell ref="BR27:BV27"/>
    <mergeCell ref="BW27:BY27"/>
    <mergeCell ref="BZ27:CD27"/>
    <mergeCell ref="BB28:BP28"/>
    <mergeCell ref="BR28:BV28"/>
    <mergeCell ref="BW28:BY28"/>
    <mergeCell ref="BZ28:CD28"/>
    <mergeCell ref="R27:R36"/>
    <mergeCell ref="S27:W27"/>
    <mergeCell ref="X27:X36"/>
    <mergeCell ref="Y27:AH27"/>
    <mergeCell ref="AI27:AI36"/>
    <mergeCell ref="AJ27:AX27"/>
    <mergeCell ref="H28:K28"/>
    <mergeCell ref="M28:Q28"/>
    <mergeCell ref="S28:W28"/>
    <mergeCell ref="Y28:AH28"/>
    <mergeCell ref="AJ28:AX28"/>
    <mergeCell ref="AY28:BA28"/>
    <mergeCell ref="AY27:BA27"/>
    <mergeCell ref="BB27:BP27"/>
    <mergeCell ref="BQ27:BQ36"/>
    <mergeCell ref="BB29:BP29"/>
    <mergeCell ref="BR29:BV29"/>
    <mergeCell ref="BW29:BY29"/>
    <mergeCell ref="BZ29:CD29"/>
    <mergeCell ref="H30:K30"/>
    <mergeCell ref="M30:Q30"/>
    <mergeCell ref="S30:W30"/>
    <mergeCell ref="Y30:AH30"/>
    <mergeCell ref="AJ30:AX30"/>
    <mergeCell ref="AY30:BA30"/>
    <mergeCell ref="H29:K29"/>
    <mergeCell ref="M29:Q29"/>
    <mergeCell ref="S29:W29"/>
    <mergeCell ref="Y29:AH29"/>
    <mergeCell ref="AJ29:AX29"/>
    <mergeCell ref="AY29:BA29"/>
    <mergeCell ref="BB30:BP30"/>
    <mergeCell ref="BR30:BV30"/>
    <mergeCell ref="BW30:BY30"/>
    <mergeCell ref="BZ30:CD30"/>
    <mergeCell ref="BZ31:CD31"/>
    <mergeCell ref="H32:K32"/>
    <mergeCell ref="M32:Q32"/>
    <mergeCell ref="S32:W32"/>
    <mergeCell ref="Y32:AH32"/>
    <mergeCell ref="AJ32:AX32"/>
    <mergeCell ref="AY32:BA32"/>
    <mergeCell ref="BB32:BP32"/>
    <mergeCell ref="BR32:BV32"/>
    <mergeCell ref="BW32:BY32"/>
    <mergeCell ref="BZ32:CD32"/>
    <mergeCell ref="H31:K31"/>
    <mergeCell ref="M31:Q31"/>
    <mergeCell ref="S31:W31"/>
    <mergeCell ref="Y31:AH31"/>
    <mergeCell ref="AJ31:AX31"/>
    <mergeCell ref="AY31:BA31"/>
    <mergeCell ref="BB31:BP31"/>
    <mergeCell ref="BR31:BV31"/>
    <mergeCell ref="BW31:BY31"/>
    <mergeCell ref="BZ33:CD33"/>
    <mergeCell ref="H34:K34"/>
    <mergeCell ref="M34:Q34"/>
    <mergeCell ref="S34:W34"/>
    <mergeCell ref="Y34:AH34"/>
    <mergeCell ref="AJ34:AX34"/>
    <mergeCell ref="AY34:BA34"/>
    <mergeCell ref="BB34:BP34"/>
    <mergeCell ref="BR34:BV34"/>
    <mergeCell ref="BW34:BY34"/>
    <mergeCell ref="BZ34:CD34"/>
    <mergeCell ref="H33:K33"/>
    <mergeCell ref="M33:Q33"/>
    <mergeCell ref="S33:W33"/>
    <mergeCell ref="Y33:AH33"/>
    <mergeCell ref="AJ33:AX33"/>
    <mergeCell ref="AY33:BA33"/>
    <mergeCell ref="BB33:BP33"/>
    <mergeCell ref="BR33:BV33"/>
    <mergeCell ref="BW33:BY33"/>
    <mergeCell ref="BZ36:CD36"/>
    <mergeCell ref="B37:CE37"/>
    <mergeCell ref="BB35:BP35"/>
    <mergeCell ref="BR35:BV35"/>
    <mergeCell ref="BW35:BY35"/>
    <mergeCell ref="BZ35:CD35"/>
    <mergeCell ref="H36:K36"/>
    <mergeCell ref="M36:Q36"/>
    <mergeCell ref="S36:W36"/>
    <mergeCell ref="Y36:AH36"/>
    <mergeCell ref="AJ36:AX36"/>
    <mergeCell ref="AY36:BA36"/>
    <mergeCell ref="H35:K35"/>
    <mergeCell ref="M35:Q35"/>
    <mergeCell ref="S35:W35"/>
    <mergeCell ref="Y35:AH35"/>
    <mergeCell ref="AJ35:AX35"/>
    <mergeCell ref="AY35:BA35"/>
    <mergeCell ref="BB36:BP36"/>
    <mergeCell ref="BR36:BV36"/>
    <mergeCell ref="BW36:BY36"/>
    <mergeCell ref="B38:CE38"/>
    <mergeCell ref="B39:CE39"/>
    <mergeCell ref="C43:G43"/>
    <mergeCell ref="H43:S43"/>
    <mergeCell ref="T43:Y43"/>
    <mergeCell ref="Z43:AJ43"/>
    <mergeCell ref="AK43:AU43"/>
    <mergeCell ref="AV43:BF43"/>
    <mergeCell ref="B40:B47"/>
    <mergeCell ref="C40:CD40"/>
    <mergeCell ref="CE40:CE47"/>
    <mergeCell ref="C41:CD41"/>
    <mergeCell ref="C42:G42"/>
    <mergeCell ref="H42:S42"/>
    <mergeCell ref="T42:Y42"/>
    <mergeCell ref="Z42:AJ42"/>
    <mergeCell ref="AK42:AU42"/>
    <mergeCell ref="AV42:BF42"/>
    <mergeCell ref="BG43:BK43"/>
    <mergeCell ref="BL43:BM43"/>
    <mergeCell ref="BN43:BR43"/>
    <mergeCell ref="BS43:BW43"/>
    <mergeCell ref="BX43:CA43"/>
    <mergeCell ref="CB43:CD43"/>
    <mergeCell ref="BG42:BR42"/>
    <mergeCell ref="BS42:BW42"/>
    <mergeCell ref="BX42:CA42"/>
    <mergeCell ref="CB42:CD42"/>
    <mergeCell ref="BG44:BK44"/>
    <mergeCell ref="BL44:BM44"/>
    <mergeCell ref="BN44:BR44"/>
    <mergeCell ref="BS44:BW44"/>
    <mergeCell ref="BX44:CA44"/>
    <mergeCell ref="CB44:CD44"/>
    <mergeCell ref="C44:G44"/>
    <mergeCell ref="H44:S44"/>
    <mergeCell ref="T44:Y44"/>
    <mergeCell ref="Z44:AJ44"/>
    <mergeCell ref="AK44:AU44"/>
    <mergeCell ref="AV44:BF44"/>
    <mergeCell ref="BG45:BK45"/>
    <mergeCell ref="BL45:BM45"/>
    <mergeCell ref="BN45:BR45"/>
    <mergeCell ref="BS45:BW45"/>
    <mergeCell ref="BX45:CA45"/>
    <mergeCell ref="CB45:CD45"/>
    <mergeCell ref="C45:G45"/>
    <mergeCell ref="H45:S45"/>
    <mergeCell ref="T45:Y45"/>
    <mergeCell ref="Z45:AJ45"/>
    <mergeCell ref="AK45:AU45"/>
    <mergeCell ref="AV45:BF45"/>
    <mergeCell ref="BG46:BK46"/>
    <mergeCell ref="BL46:BM46"/>
    <mergeCell ref="BN46:BR46"/>
    <mergeCell ref="BS46:BW46"/>
    <mergeCell ref="BX46:CA46"/>
    <mergeCell ref="CB46:CD46"/>
    <mergeCell ref="C46:G46"/>
    <mergeCell ref="H46:S46"/>
    <mergeCell ref="T46:Y46"/>
    <mergeCell ref="Z46:AJ46"/>
    <mergeCell ref="AK46:AU46"/>
    <mergeCell ref="AV46:BF46"/>
    <mergeCell ref="BG47:BK47"/>
    <mergeCell ref="BL47:BM47"/>
    <mergeCell ref="BN47:BR47"/>
    <mergeCell ref="BS47:BW47"/>
    <mergeCell ref="BX47:CA47"/>
    <mergeCell ref="CB47:CD47"/>
    <mergeCell ref="C47:G47"/>
    <mergeCell ref="H47:S47"/>
    <mergeCell ref="T47:Y47"/>
    <mergeCell ref="Z47:AJ47"/>
    <mergeCell ref="AK47:AU47"/>
    <mergeCell ref="AV47:BF47"/>
    <mergeCell ref="Z53:AJ53"/>
    <mergeCell ref="AK53:AU53"/>
    <mergeCell ref="AV53:BF53"/>
    <mergeCell ref="BG53:BR53"/>
    <mergeCell ref="BS53:BW53"/>
    <mergeCell ref="BX53:CD53"/>
    <mergeCell ref="B48:CE48"/>
    <mergeCell ref="B49:CE49"/>
    <mergeCell ref="B50:CE50"/>
    <mergeCell ref="B51:B58"/>
    <mergeCell ref="C51:CD51"/>
    <mergeCell ref="CE51:CE58"/>
    <mergeCell ref="C52:CD52"/>
    <mergeCell ref="C53:G53"/>
    <mergeCell ref="H53:S53"/>
    <mergeCell ref="T53:Y53"/>
    <mergeCell ref="C55:G55"/>
    <mergeCell ref="H55:S55"/>
    <mergeCell ref="T55:Y55"/>
    <mergeCell ref="Z55:AJ55"/>
    <mergeCell ref="AK55:AU55"/>
    <mergeCell ref="C54:G54"/>
    <mergeCell ref="H54:S54"/>
    <mergeCell ref="T54:Y54"/>
    <mergeCell ref="Z54:AJ54"/>
    <mergeCell ref="AK54:AU54"/>
    <mergeCell ref="AV55:BF55"/>
    <mergeCell ref="BG55:BK55"/>
    <mergeCell ref="BL55:BM55"/>
    <mergeCell ref="BN55:BR55"/>
    <mergeCell ref="BS55:BW55"/>
    <mergeCell ref="BX55:CD55"/>
    <mergeCell ref="BG54:BK54"/>
    <mergeCell ref="BL54:BM54"/>
    <mergeCell ref="BN54:BR54"/>
    <mergeCell ref="BS54:BW54"/>
    <mergeCell ref="BX54:CD54"/>
    <mergeCell ref="AV54:BF54"/>
    <mergeCell ref="C57:G57"/>
    <mergeCell ref="H57:S57"/>
    <mergeCell ref="T57:Y57"/>
    <mergeCell ref="Z57:AJ57"/>
    <mergeCell ref="AK57:AU57"/>
    <mergeCell ref="C56:G56"/>
    <mergeCell ref="H56:S56"/>
    <mergeCell ref="T56:Y56"/>
    <mergeCell ref="Z56:AJ56"/>
    <mergeCell ref="AK56:AU56"/>
    <mergeCell ref="AV57:BF57"/>
    <mergeCell ref="BG57:BK57"/>
    <mergeCell ref="BL57:BM57"/>
    <mergeCell ref="BN57:BR57"/>
    <mergeCell ref="BS57:BW57"/>
    <mergeCell ref="BX57:CD57"/>
    <mergeCell ref="BG56:BK56"/>
    <mergeCell ref="BL56:BM56"/>
    <mergeCell ref="BN56:BR56"/>
    <mergeCell ref="BS56:BW56"/>
    <mergeCell ref="BX56:CD56"/>
    <mergeCell ref="AV56:BF56"/>
    <mergeCell ref="A60:CJ60"/>
    <mergeCell ref="BG58:BK58"/>
    <mergeCell ref="BL58:BM58"/>
    <mergeCell ref="BN58:BR58"/>
    <mergeCell ref="BS58:BW58"/>
    <mergeCell ref="BX58:CD58"/>
    <mergeCell ref="B59:CE59"/>
    <mergeCell ref="C58:G58"/>
    <mergeCell ref="H58:S58"/>
    <mergeCell ref="T58:Y58"/>
    <mergeCell ref="Z58:AJ58"/>
    <mergeCell ref="AK58:AU58"/>
    <mergeCell ref="AV58:BF58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portrait" horizontalDpi="300" verticalDpi="3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J78"/>
  <sheetViews>
    <sheetView showGridLines="0" showRowColHeaders="0" zoomScaleNormal="100" workbookViewId="0">
      <selection activeCell="B2" sqref="B2:CE2"/>
    </sheetView>
  </sheetViews>
  <sheetFormatPr baseColWidth="10" defaultColWidth="1.44140625" defaultRowHeight="10.199999999999999" x14ac:dyDescent="0.3"/>
  <cols>
    <col min="1" max="84" width="1.44140625" style="4" customWidth="1"/>
    <col min="85" max="88" width="1.44140625" style="1" hidden="1" customWidth="1"/>
    <col min="89" max="129" width="1.44140625" style="4" customWidth="1"/>
    <col min="130" max="16384" width="1.44140625" style="4"/>
  </cols>
  <sheetData>
    <row r="1" spans="1:88" ht="7.5" customHeight="1" x14ac:dyDescent="0.3">
      <c r="A1" s="59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  <c r="BT1" s="58"/>
      <c r="BU1" s="58"/>
      <c r="BV1" s="58"/>
      <c r="BW1" s="58"/>
      <c r="BX1" s="58"/>
      <c r="BY1" s="58"/>
      <c r="BZ1" s="58"/>
      <c r="CA1" s="58"/>
      <c r="CB1" s="58"/>
      <c r="CC1" s="58"/>
      <c r="CD1" s="58"/>
      <c r="CE1" s="58"/>
      <c r="CF1" s="60"/>
    </row>
    <row r="2" spans="1:88" s="8" customFormat="1" ht="26.25" customHeight="1" x14ac:dyDescent="0.3">
      <c r="A2" s="11"/>
      <c r="B2" s="114" t="s">
        <v>55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114"/>
      <c r="BN2" s="114"/>
      <c r="BO2" s="114"/>
      <c r="BP2" s="114"/>
      <c r="BQ2" s="114"/>
      <c r="BR2" s="114"/>
      <c r="BS2" s="114"/>
      <c r="BT2" s="114"/>
      <c r="BU2" s="114"/>
      <c r="BV2" s="114"/>
      <c r="BW2" s="114"/>
      <c r="BX2" s="114"/>
      <c r="BY2" s="114"/>
      <c r="BZ2" s="114"/>
      <c r="CA2" s="114"/>
      <c r="CB2" s="114"/>
      <c r="CC2" s="114"/>
      <c r="CD2" s="114"/>
      <c r="CE2" s="114"/>
      <c r="CF2" s="115"/>
      <c r="CG2" s="7"/>
      <c r="CH2" s="7"/>
      <c r="CI2" s="7"/>
      <c r="CJ2" s="7"/>
    </row>
    <row r="3" spans="1:88" ht="11.25" customHeight="1" x14ac:dyDescent="0.3">
      <c r="A3" s="11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8"/>
      <c r="CF3" s="115"/>
    </row>
    <row r="4" spans="1:88" ht="7.5" customHeight="1" x14ac:dyDescent="0.3">
      <c r="A4" s="11"/>
      <c r="B4" s="59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60"/>
      <c r="CF4" s="115"/>
    </row>
    <row r="5" spans="1:88" s="9" customFormat="1" ht="15" customHeight="1" x14ac:dyDescent="0.3">
      <c r="A5" s="11"/>
      <c r="B5" s="116"/>
      <c r="C5" s="62" t="s">
        <v>0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64"/>
      <c r="CE5" s="117"/>
      <c r="CF5" s="115"/>
      <c r="CG5" s="2"/>
      <c r="CH5" s="2"/>
      <c r="CI5" s="2"/>
      <c r="CJ5" s="2"/>
    </row>
    <row r="6" spans="1:88" ht="7.5" customHeight="1" x14ac:dyDescent="0.3">
      <c r="A6" s="11"/>
      <c r="B6" s="116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117"/>
      <c r="CF6" s="115"/>
    </row>
    <row r="7" spans="1:88" s="5" customFormat="1" ht="11.25" customHeight="1" x14ac:dyDescent="0.3">
      <c r="A7" s="11"/>
      <c r="B7" s="116"/>
      <c r="C7" s="118" t="str">
        <f>" Spieler"</f>
        <v xml:space="preserve"> Spieler</v>
      </c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20"/>
      <c r="Q7" s="111" t="s">
        <v>23</v>
      </c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 t="s">
        <v>24</v>
      </c>
      <c r="AC7" s="112"/>
      <c r="AD7" s="112"/>
      <c r="AE7" s="112"/>
      <c r="AF7" s="112"/>
      <c r="AG7" s="112"/>
      <c r="AH7" s="112"/>
      <c r="AI7" s="112"/>
      <c r="AJ7" s="112"/>
      <c r="AK7" s="112"/>
      <c r="AL7" s="112"/>
      <c r="AM7" s="112" t="s">
        <v>25</v>
      </c>
      <c r="AN7" s="112"/>
      <c r="AO7" s="112"/>
      <c r="AP7" s="112"/>
      <c r="AQ7" s="112"/>
      <c r="AR7" s="112"/>
      <c r="AS7" s="112"/>
      <c r="AT7" s="112"/>
      <c r="AU7" s="112"/>
      <c r="AV7" s="112"/>
      <c r="AW7" s="112"/>
      <c r="AX7" s="112" t="s">
        <v>26</v>
      </c>
      <c r="AY7" s="112"/>
      <c r="AZ7" s="112"/>
      <c r="BA7" s="112"/>
      <c r="BB7" s="112"/>
      <c r="BC7" s="112"/>
      <c r="BD7" s="112"/>
      <c r="BE7" s="112"/>
      <c r="BF7" s="112"/>
      <c r="BG7" s="112"/>
      <c r="BH7" s="112"/>
      <c r="BI7" s="112" t="s">
        <v>27</v>
      </c>
      <c r="BJ7" s="112"/>
      <c r="BK7" s="112"/>
      <c r="BL7" s="112"/>
      <c r="BM7" s="112"/>
      <c r="BN7" s="112"/>
      <c r="BO7" s="112"/>
      <c r="BP7" s="112"/>
      <c r="BQ7" s="112"/>
      <c r="BR7" s="112"/>
      <c r="BS7" s="112"/>
      <c r="BT7" s="112" t="s">
        <v>28</v>
      </c>
      <c r="BU7" s="112"/>
      <c r="BV7" s="112"/>
      <c r="BW7" s="112"/>
      <c r="BX7" s="112"/>
      <c r="BY7" s="112"/>
      <c r="BZ7" s="112"/>
      <c r="CA7" s="112"/>
      <c r="CB7" s="112"/>
      <c r="CC7" s="112"/>
      <c r="CD7" s="113"/>
      <c r="CE7" s="117"/>
      <c r="CF7" s="115"/>
      <c r="CG7" s="3"/>
      <c r="CH7" s="3"/>
      <c r="CI7" s="3"/>
      <c r="CJ7" s="3"/>
    </row>
    <row r="8" spans="1:88" ht="11.25" customHeight="1" x14ac:dyDescent="0.3">
      <c r="A8" s="11"/>
      <c r="B8" s="116"/>
      <c r="C8" s="103" t="str">
        <f>" Name"</f>
        <v xml:space="preserve"> Name</v>
      </c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5"/>
      <c r="Q8" s="106" t="s">
        <v>33</v>
      </c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8" t="s">
        <v>29</v>
      </c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9" t="s">
        <v>32</v>
      </c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 t="s">
        <v>31</v>
      </c>
      <c r="AY8" s="109"/>
      <c r="AZ8" s="109"/>
      <c r="BA8" s="109"/>
      <c r="BB8" s="109"/>
      <c r="BC8" s="109"/>
      <c r="BD8" s="109"/>
      <c r="BE8" s="109"/>
      <c r="BF8" s="109"/>
      <c r="BG8" s="109"/>
      <c r="BH8" s="109"/>
      <c r="BI8" s="107" t="s">
        <v>30</v>
      </c>
      <c r="BJ8" s="107"/>
      <c r="BK8" s="107"/>
      <c r="BL8" s="107"/>
      <c r="BM8" s="107"/>
      <c r="BN8" s="107"/>
      <c r="BO8" s="107"/>
      <c r="BP8" s="107"/>
      <c r="BQ8" s="107"/>
      <c r="BR8" s="107"/>
      <c r="BS8" s="110"/>
      <c r="BT8" s="107" t="s">
        <v>34</v>
      </c>
      <c r="BU8" s="107"/>
      <c r="BV8" s="107"/>
      <c r="BW8" s="107"/>
      <c r="BX8" s="107"/>
      <c r="BY8" s="107"/>
      <c r="BZ8" s="107"/>
      <c r="CA8" s="107"/>
      <c r="CB8" s="107"/>
      <c r="CC8" s="107"/>
      <c r="CD8" s="121"/>
      <c r="CE8" s="117"/>
      <c r="CF8" s="115"/>
    </row>
    <row r="9" spans="1:88" ht="7.5" customHeight="1" x14ac:dyDescent="0.3">
      <c r="A9" s="11"/>
      <c r="B9" s="4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9"/>
      <c r="CF9" s="115"/>
    </row>
    <row r="10" spans="1:88" ht="11.25" customHeight="1" x14ac:dyDescent="0.3">
      <c r="A10" s="11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58"/>
      <c r="CB10" s="58"/>
      <c r="CC10" s="58"/>
      <c r="CD10" s="58"/>
      <c r="CE10" s="58"/>
      <c r="CF10" s="115"/>
    </row>
    <row r="11" spans="1:88" ht="7.5" customHeight="1" x14ac:dyDescent="0.3">
      <c r="A11" s="11"/>
      <c r="B11" s="59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60"/>
      <c r="CF11" s="115"/>
    </row>
    <row r="12" spans="1:88" ht="15" customHeight="1" x14ac:dyDescent="0.3">
      <c r="A12" s="11"/>
      <c r="B12" s="61"/>
      <c r="C12" s="62" t="s">
        <v>1</v>
      </c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63"/>
      <c r="BZ12" s="63"/>
      <c r="CA12" s="63"/>
      <c r="CB12" s="63"/>
      <c r="CC12" s="63"/>
      <c r="CD12" s="64"/>
      <c r="CE12" s="65"/>
      <c r="CF12" s="115"/>
    </row>
    <row r="13" spans="1:88" ht="7.5" customHeight="1" x14ac:dyDescent="0.3">
      <c r="A13" s="11"/>
      <c r="B13" s="61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58"/>
      <c r="CB13" s="58"/>
      <c r="CC13" s="58"/>
      <c r="CD13" s="58"/>
      <c r="CE13" s="65"/>
      <c r="CF13" s="115"/>
    </row>
    <row r="14" spans="1:88" s="5" customFormat="1" ht="11.25" customHeight="1" x14ac:dyDescent="0.3">
      <c r="A14" s="11"/>
      <c r="B14" s="61"/>
      <c r="C14" s="100">
        <v>8.3333333333333332E-3</v>
      </c>
      <c r="D14" s="101"/>
      <c r="E14" s="101"/>
      <c r="F14" s="102"/>
      <c r="G14" s="6"/>
      <c r="H14" s="69" t="s">
        <v>6</v>
      </c>
      <c r="I14" s="74"/>
      <c r="J14" s="74"/>
      <c r="K14" s="72"/>
      <c r="L14" s="10"/>
      <c r="M14" s="69" t="s">
        <v>8</v>
      </c>
      <c r="N14" s="74"/>
      <c r="O14" s="74"/>
      <c r="P14" s="74"/>
      <c r="Q14" s="72"/>
      <c r="R14" s="10"/>
      <c r="S14" s="69" t="s">
        <v>9</v>
      </c>
      <c r="T14" s="74"/>
      <c r="U14" s="74"/>
      <c r="V14" s="74"/>
      <c r="W14" s="72"/>
      <c r="X14" s="10"/>
      <c r="Y14" s="69" t="s">
        <v>3</v>
      </c>
      <c r="Z14" s="74"/>
      <c r="AA14" s="74"/>
      <c r="AB14" s="74"/>
      <c r="AC14" s="74"/>
      <c r="AD14" s="74"/>
      <c r="AE14" s="74"/>
      <c r="AF14" s="74"/>
      <c r="AG14" s="74"/>
      <c r="AH14" s="72"/>
      <c r="AI14" s="10"/>
      <c r="AJ14" s="69" t="s">
        <v>4</v>
      </c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2"/>
      <c r="BQ14" s="10"/>
      <c r="BR14" s="69" t="s">
        <v>5</v>
      </c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2"/>
      <c r="CE14" s="65"/>
      <c r="CF14" s="115"/>
      <c r="CG14" s="3" t="s">
        <v>13</v>
      </c>
      <c r="CH14" s="3" t="s">
        <v>20</v>
      </c>
      <c r="CI14" s="3" t="s">
        <v>15</v>
      </c>
      <c r="CJ14" s="3" t="s">
        <v>21</v>
      </c>
    </row>
    <row r="15" spans="1:88" ht="7.5" customHeight="1" x14ac:dyDescent="0.3">
      <c r="A15" s="11"/>
      <c r="B15" s="61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65"/>
      <c r="CF15" s="115"/>
    </row>
    <row r="16" spans="1:88" ht="11.25" customHeight="1" x14ac:dyDescent="0.3">
      <c r="A16" s="11"/>
      <c r="B16" s="61"/>
      <c r="C16" s="89" t="s">
        <v>7</v>
      </c>
      <c r="D16" s="90"/>
      <c r="E16" s="90"/>
      <c r="F16" s="91"/>
      <c r="G16" s="98"/>
      <c r="H16" s="82">
        <v>1</v>
      </c>
      <c r="I16" s="80"/>
      <c r="J16" s="80"/>
      <c r="K16" s="83"/>
      <c r="L16" s="87"/>
      <c r="M16" s="78" t="s">
        <v>56</v>
      </c>
      <c r="N16" s="79"/>
      <c r="O16" s="79"/>
      <c r="P16" s="79"/>
      <c r="Q16" s="81"/>
      <c r="R16" s="87"/>
      <c r="S16" s="99">
        <v>0.83333333333333337</v>
      </c>
      <c r="T16" s="79"/>
      <c r="U16" s="79"/>
      <c r="V16" s="79"/>
      <c r="W16" s="81"/>
      <c r="X16" s="87"/>
      <c r="Y16" s="78" t="s">
        <v>50</v>
      </c>
      <c r="Z16" s="79"/>
      <c r="AA16" s="79"/>
      <c r="AB16" s="79"/>
      <c r="AC16" s="79"/>
      <c r="AD16" s="79"/>
      <c r="AE16" s="79"/>
      <c r="AF16" s="79"/>
      <c r="AG16" s="79"/>
      <c r="AH16" s="81"/>
      <c r="AI16" s="87"/>
      <c r="AJ16" s="85" t="str">
        <f>$Q$8 &amp; " "</f>
        <v xml:space="preserve">Jule </v>
      </c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0" t="s">
        <v>2</v>
      </c>
      <c r="AZ16" s="80"/>
      <c r="BA16" s="80"/>
      <c r="BB16" s="76" t="str">
        <f>" " &amp; $AB$8</f>
        <v xml:space="preserve"> Schmiddi</v>
      </c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7"/>
      <c r="BQ16" s="87"/>
      <c r="BR16" s="78">
        <v>2</v>
      </c>
      <c r="BS16" s="79"/>
      <c r="BT16" s="79"/>
      <c r="BU16" s="79"/>
      <c r="BV16" s="79"/>
      <c r="BW16" s="80" t="s">
        <v>2</v>
      </c>
      <c r="BX16" s="80"/>
      <c r="BY16" s="80"/>
      <c r="BZ16" s="79">
        <v>2</v>
      </c>
      <c r="CA16" s="79"/>
      <c r="CB16" s="79"/>
      <c r="CC16" s="79"/>
      <c r="CD16" s="81"/>
      <c r="CE16" s="65"/>
      <c r="CF16" s="115"/>
      <c r="CG16" s="1">
        <f>IF(AND(ISNUMBER(BR16),ISNUMBER(BZ16)),1,0)</f>
        <v>1</v>
      </c>
      <c r="CH16" s="1">
        <f>IF(OR(ISBLANK(BR16),ISBLANK(BZ16)),0,IF(BR16&gt;BZ16,1,0))</f>
        <v>0</v>
      </c>
      <c r="CI16" s="1">
        <f>IF(OR(ISBLANK(BR16),ISBLANK(BZ16)),0,IF(BR16=BZ16,1,0))</f>
        <v>1</v>
      </c>
      <c r="CJ16" s="1">
        <f>IF(OR(ISBLANK(BR16),ISBLANK(BZ16)),0,IF(BR16&lt;BZ16,1,0))</f>
        <v>0</v>
      </c>
    </row>
    <row r="17" spans="1:88" ht="11.25" customHeight="1" x14ac:dyDescent="0.3">
      <c r="A17" s="11"/>
      <c r="B17" s="61"/>
      <c r="C17" s="92"/>
      <c r="D17" s="93"/>
      <c r="E17" s="93"/>
      <c r="F17" s="94"/>
      <c r="G17" s="98"/>
      <c r="H17" s="82">
        <f>H16+1</f>
        <v>2</v>
      </c>
      <c r="I17" s="80"/>
      <c r="J17" s="80"/>
      <c r="K17" s="83"/>
      <c r="L17" s="87"/>
      <c r="M17" s="82" t="str">
        <f>$M$16</f>
        <v>29.11.</v>
      </c>
      <c r="N17" s="80"/>
      <c r="O17" s="80"/>
      <c r="P17" s="80"/>
      <c r="Q17" s="83"/>
      <c r="R17" s="87"/>
      <c r="S17" s="84">
        <f>S16</f>
        <v>0.83333333333333337</v>
      </c>
      <c r="T17" s="80"/>
      <c r="U17" s="80"/>
      <c r="V17" s="80"/>
      <c r="W17" s="83"/>
      <c r="X17" s="87"/>
      <c r="Y17" s="78" t="s">
        <v>58</v>
      </c>
      <c r="Z17" s="79"/>
      <c r="AA17" s="79"/>
      <c r="AB17" s="79"/>
      <c r="AC17" s="79"/>
      <c r="AD17" s="79"/>
      <c r="AE17" s="79"/>
      <c r="AF17" s="79"/>
      <c r="AG17" s="79"/>
      <c r="AH17" s="81"/>
      <c r="AI17" s="87"/>
      <c r="AJ17" s="85" t="str">
        <f>$AM$8 &amp; " "</f>
        <v xml:space="preserve">Patrick </v>
      </c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0" t="s">
        <v>2</v>
      </c>
      <c r="AZ17" s="80"/>
      <c r="BA17" s="80"/>
      <c r="BB17" s="76" t="str">
        <f>" " &amp; $AX$8</f>
        <v xml:space="preserve"> Ratze</v>
      </c>
      <c r="BC17" s="76"/>
      <c r="BD17" s="76"/>
      <c r="BE17" s="76"/>
      <c r="BF17" s="76"/>
      <c r="BG17" s="76"/>
      <c r="BH17" s="76"/>
      <c r="BI17" s="76"/>
      <c r="BJ17" s="76"/>
      <c r="BK17" s="76"/>
      <c r="BL17" s="76"/>
      <c r="BM17" s="76"/>
      <c r="BN17" s="76"/>
      <c r="BO17" s="76"/>
      <c r="BP17" s="77"/>
      <c r="BQ17" s="87"/>
      <c r="BR17" s="78">
        <v>1</v>
      </c>
      <c r="BS17" s="79"/>
      <c r="BT17" s="79"/>
      <c r="BU17" s="79"/>
      <c r="BV17" s="79"/>
      <c r="BW17" s="80" t="s">
        <v>2</v>
      </c>
      <c r="BX17" s="80"/>
      <c r="BY17" s="80"/>
      <c r="BZ17" s="79">
        <v>1</v>
      </c>
      <c r="CA17" s="79"/>
      <c r="CB17" s="79"/>
      <c r="CC17" s="79"/>
      <c r="CD17" s="81"/>
      <c r="CE17" s="65"/>
      <c r="CF17" s="115"/>
      <c r="CG17" s="1">
        <f t="shared" ref="CG17:CG30" si="0">IF(AND(ISNUMBER(BR17),ISNUMBER(BZ17)),1,0)</f>
        <v>1</v>
      </c>
      <c r="CH17" s="1">
        <f t="shared" ref="CH17:CH30" si="1">IF(OR(ISBLANK(BR17),ISBLANK(BZ17)),0,IF(BR17&gt;BZ17,1,0))</f>
        <v>0</v>
      </c>
      <c r="CI17" s="1">
        <f t="shared" ref="CI17:CI30" si="2">IF(OR(ISBLANK(BR17),ISBLANK(BZ17)),0,IF(BR17=BZ17,1,0))</f>
        <v>1</v>
      </c>
      <c r="CJ17" s="1">
        <f t="shared" ref="CJ17:CJ30" si="3">IF(OR(ISBLANK(BR17),ISBLANK(BZ17)),0,IF(BR17&lt;BZ17,1,0))</f>
        <v>0</v>
      </c>
    </row>
    <row r="18" spans="1:88" ht="11.25" customHeight="1" x14ac:dyDescent="0.3">
      <c r="A18" s="11"/>
      <c r="B18" s="61"/>
      <c r="C18" s="92"/>
      <c r="D18" s="93"/>
      <c r="E18" s="93"/>
      <c r="F18" s="94"/>
      <c r="G18" s="98"/>
      <c r="H18" s="82">
        <f t="shared" ref="H18:H30" si="4">H17+1</f>
        <v>3</v>
      </c>
      <c r="I18" s="80"/>
      <c r="J18" s="80"/>
      <c r="K18" s="83"/>
      <c r="L18" s="87"/>
      <c r="M18" s="82" t="str">
        <f t="shared" ref="M18:M30" si="5">$M$16</f>
        <v>29.11.</v>
      </c>
      <c r="N18" s="80"/>
      <c r="O18" s="80"/>
      <c r="P18" s="80"/>
      <c r="Q18" s="83"/>
      <c r="R18" s="87"/>
      <c r="S18" s="84">
        <f>S16</f>
        <v>0.83333333333333337</v>
      </c>
      <c r="T18" s="80"/>
      <c r="U18" s="80"/>
      <c r="V18" s="80"/>
      <c r="W18" s="83"/>
      <c r="X18" s="87"/>
      <c r="Y18" s="82" t="s">
        <v>36</v>
      </c>
      <c r="Z18" s="80"/>
      <c r="AA18" s="80"/>
      <c r="AB18" s="80"/>
      <c r="AC18" s="80"/>
      <c r="AD18" s="80"/>
      <c r="AE18" s="80"/>
      <c r="AF18" s="80"/>
      <c r="AG18" s="80"/>
      <c r="AH18" s="83"/>
      <c r="AI18" s="87"/>
      <c r="AJ18" s="85" t="str">
        <f>$BI$8 &amp; " "</f>
        <v xml:space="preserve">Christoph </v>
      </c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0" t="s">
        <v>2</v>
      </c>
      <c r="AZ18" s="80"/>
      <c r="BA18" s="80"/>
      <c r="BB18" s="76" t="str">
        <f>" " &amp; $BT$8</f>
        <v xml:space="preserve"> Markus</v>
      </c>
      <c r="BC18" s="76"/>
      <c r="BD18" s="76"/>
      <c r="BE18" s="76"/>
      <c r="BF18" s="76"/>
      <c r="BG18" s="76"/>
      <c r="BH18" s="76"/>
      <c r="BI18" s="76"/>
      <c r="BJ18" s="76"/>
      <c r="BK18" s="76"/>
      <c r="BL18" s="76"/>
      <c r="BM18" s="76"/>
      <c r="BN18" s="76"/>
      <c r="BO18" s="76"/>
      <c r="BP18" s="77"/>
      <c r="BQ18" s="87"/>
      <c r="BR18" s="78">
        <v>2</v>
      </c>
      <c r="BS18" s="79"/>
      <c r="BT18" s="79"/>
      <c r="BU18" s="79"/>
      <c r="BV18" s="79"/>
      <c r="BW18" s="80" t="s">
        <v>2</v>
      </c>
      <c r="BX18" s="80"/>
      <c r="BY18" s="80"/>
      <c r="BZ18" s="79">
        <v>2</v>
      </c>
      <c r="CA18" s="79"/>
      <c r="CB18" s="79"/>
      <c r="CC18" s="79"/>
      <c r="CD18" s="81"/>
      <c r="CE18" s="65"/>
      <c r="CF18" s="115"/>
      <c r="CG18" s="1">
        <f t="shared" si="0"/>
        <v>1</v>
      </c>
      <c r="CH18" s="1">
        <f t="shared" si="1"/>
        <v>0</v>
      </c>
      <c r="CI18" s="1">
        <f t="shared" si="2"/>
        <v>1</v>
      </c>
      <c r="CJ18" s="1">
        <f t="shared" si="3"/>
        <v>0</v>
      </c>
    </row>
    <row r="19" spans="1:88" ht="11.25" customHeight="1" x14ac:dyDescent="0.3">
      <c r="A19" s="11"/>
      <c r="B19" s="61"/>
      <c r="C19" s="92"/>
      <c r="D19" s="93"/>
      <c r="E19" s="93"/>
      <c r="F19" s="94"/>
      <c r="G19" s="98"/>
      <c r="H19" s="82">
        <f t="shared" si="4"/>
        <v>4</v>
      </c>
      <c r="I19" s="80"/>
      <c r="J19" s="80"/>
      <c r="K19" s="83"/>
      <c r="L19" s="87"/>
      <c r="M19" s="82" t="str">
        <f t="shared" si="5"/>
        <v>29.11.</v>
      </c>
      <c r="N19" s="80"/>
      <c r="O19" s="80"/>
      <c r="P19" s="80"/>
      <c r="Q19" s="83"/>
      <c r="R19" s="87"/>
      <c r="S19" s="84">
        <f t="shared" ref="S19:S30" si="6">S16+$C$14</f>
        <v>0.84166666666666667</v>
      </c>
      <c r="T19" s="80"/>
      <c r="U19" s="80"/>
      <c r="V19" s="80"/>
      <c r="W19" s="83"/>
      <c r="X19" s="87"/>
      <c r="Y19" s="78" t="s">
        <v>50</v>
      </c>
      <c r="Z19" s="79"/>
      <c r="AA19" s="79"/>
      <c r="AB19" s="79"/>
      <c r="AC19" s="79"/>
      <c r="AD19" s="79"/>
      <c r="AE19" s="79"/>
      <c r="AF19" s="79"/>
      <c r="AG19" s="79"/>
      <c r="AH19" s="81"/>
      <c r="AI19" s="87"/>
      <c r="AJ19" s="85" t="str">
        <f>$Q$8 &amp; " "</f>
        <v xml:space="preserve">Jule </v>
      </c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0" t="s">
        <v>2</v>
      </c>
      <c r="AZ19" s="80"/>
      <c r="BA19" s="80"/>
      <c r="BB19" s="76" t="str">
        <f>" " &amp; $AM$8</f>
        <v xml:space="preserve"> Patrick</v>
      </c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7"/>
      <c r="BQ19" s="87"/>
      <c r="BR19" s="78">
        <v>1</v>
      </c>
      <c r="BS19" s="79"/>
      <c r="BT19" s="79"/>
      <c r="BU19" s="79"/>
      <c r="BV19" s="79"/>
      <c r="BW19" s="80" t="s">
        <v>2</v>
      </c>
      <c r="BX19" s="80"/>
      <c r="BY19" s="80"/>
      <c r="BZ19" s="79">
        <v>1</v>
      </c>
      <c r="CA19" s="79"/>
      <c r="CB19" s="79"/>
      <c r="CC19" s="79"/>
      <c r="CD19" s="81"/>
      <c r="CE19" s="65"/>
      <c r="CF19" s="115"/>
      <c r="CG19" s="1">
        <f t="shared" si="0"/>
        <v>1</v>
      </c>
      <c r="CH19" s="1">
        <f t="shared" si="1"/>
        <v>0</v>
      </c>
      <c r="CI19" s="1">
        <f t="shared" si="2"/>
        <v>1</v>
      </c>
      <c r="CJ19" s="1">
        <f t="shared" si="3"/>
        <v>0</v>
      </c>
    </row>
    <row r="20" spans="1:88" ht="11.25" customHeight="1" x14ac:dyDescent="0.3">
      <c r="A20" s="11"/>
      <c r="B20" s="61"/>
      <c r="C20" s="92"/>
      <c r="D20" s="93"/>
      <c r="E20" s="93"/>
      <c r="F20" s="94"/>
      <c r="G20" s="98"/>
      <c r="H20" s="82">
        <f t="shared" si="4"/>
        <v>5</v>
      </c>
      <c r="I20" s="80"/>
      <c r="J20" s="80"/>
      <c r="K20" s="83"/>
      <c r="L20" s="87"/>
      <c r="M20" s="82" t="str">
        <f t="shared" si="5"/>
        <v>29.11.</v>
      </c>
      <c r="N20" s="80"/>
      <c r="O20" s="80"/>
      <c r="P20" s="80"/>
      <c r="Q20" s="83"/>
      <c r="R20" s="87"/>
      <c r="S20" s="84">
        <f t="shared" si="6"/>
        <v>0.84166666666666667</v>
      </c>
      <c r="T20" s="80"/>
      <c r="U20" s="80"/>
      <c r="V20" s="80"/>
      <c r="W20" s="83"/>
      <c r="X20" s="87"/>
      <c r="Y20" s="78" t="s">
        <v>58</v>
      </c>
      <c r="Z20" s="79"/>
      <c r="AA20" s="79"/>
      <c r="AB20" s="79"/>
      <c r="AC20" s="79"/>
      <c r="AD20" s="79"/>
      <c r="AE20" s="79"/>
      <c r="AF20" s="79"/>
      <c r="AG20" s="79"/>
      <c r="AH20" s="81"/>
      <c r="AI20" s="87"/>
      <c r="AJ20" s="85" t="str">
        <f>$AB$8 &amp; " "</f>
        <v xml:space="preserve">Schmiddi </v>
      </c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0" t="s">
        <v>2</v>
      </c>
      <c r="AZ20" s="80"/>
      <c r="BA20" s="80"/>
      <c r="BB20" s="76" t="str">
        <f>" " &amp; $BI$8</f>
        <v xml:space="preserve"> Christoph</v>
      </c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6"/>
      <c r="BO20" s="76"/>
      <c r="BP20" s="77"/>
      <c r="BQ20" s="87"/>
      <c r="BR20" s="78">
        <v>1</v>
      </c>
      <c r="BS20" s="79"/>
      <c r="BT20" s="79"/>
      <c r="BU20" s="79"/>
      <c r="BV20" s="79"/>
      <c r="BW20" s="80" t="s">
        <v>2</v>
      </c>
      <c r="BX20" s="80"/>
      <c r="BY20" s="80"/>
      <c r="BZ20" s="79">
        <v>0</v>
      </c>
      <c r="CA20" s="79"/>
      <c r="CB20" s="79"/>
      <c r="CC20" s="79"/>
      <c r="CD20" s="81"/>
      <c r="CE20" s="65"/>
      <c r="CF20" s="115"/>
      <c r="CG20" s="1">
        <f t="shared" si="0"/>
        <v>1</v>
      </c>
      <c r="CH20" s="1">
        <f t="shared" si="1"/>
        <v>1</v>
      </c>
      <c r="CI20" s="1">
        <f t="shared" si="2"/>
        <v>0</v>
      </c>
      <c r="CJ20" s="1">
        <f t="shared" si="3"/>
        <v>0</v>
      </c>
    </row>
    <row r="21" spans="1:88" ht="11.25" customHeight="1" x14ac:dyDescent="0.3">
      <c r="A21" s="11"/>
      <c r="B21" s="61"/>
      <c r="C21" s="92"/>
      <c r="D21" s="93"/>
      <c r="E21" s="93"/>
      <c r="F21" s="94"/>
      <c r="G21" s="98"/>
      <c r="H21" s="82">
        <f t="shared" si="4"/>
        <v>6</v>
      </c>
      <c r="I21" s="80"/>
      <c r="J21" s="80"/>
      <c r="K21" s="83"/>
      <c r="L21" s="87"/>
      <c r="M21" s="82" t="str">
        <f t="shared" si="5"/>
        <v>29.11.</v>
      </c>
      <c r="N21" s="80"/>
      <c r="O21" s="80"/>
      <c r="P21" s="80"/>
      <c r="Q21" s="83"/>
      <c r="R21" s="87"/>
      <c r="S21" s="84">
        <f t="shared" si="6"/>
        <v>0.84166666666666667</v>
      </c>
      <c r="T21" s="80"/>
      <c r="U21" s="80"/>
      <c r="V21" s="80"/>
      <c r="W21" s="83"/>
      <c r="X21" s="87"/>
      <c r="Y21" s="82" t="s">
        <v>36</v>
      </c>
      <c r="Z21" s="80"/>
      <c r="AA21" s="80"/>
      <c r="AB21" s="80"/>
      <c r="AC21" s="80"/>
      <c r="AD21" s="80"/>
      <c r="AE21" s="80"/>
      <c r="AF21" s="80"/>
      <c r="AG21" s="80"/>
      <c r="AH21" s="83"/>
      <c r="AI21" s="87"/>
      <c r="AJ21" s="85" t="str">
        <f>$AX$8 &amp; " "</f>
        <v xml:space="preserve">Ratze </v>
      </c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0" t="s">
        <v>2</v>
      </c>
      <c r="AZ21" s="80"/>
      <c r="BA21" s="80"/>
      <c r="BB21" s="76" t="str">
        <f>" " &amp; $BT$8</f>
        <v xml:space="preserve"> Markus</v>
      </c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7"/>
      <c r="BQ21" s="87"/>
      <c r="BR21" s="78">
        <v>3</v>
      </c>
      <c r="BS21" s="79"/>
      <c r="BT21" s="79"/>
      <c r="BU21" s="79"/>
      <c r="BV21" s="79"/>
      <c r="BW21" s="80" t="s">
        <v>2</v>
      </c>
      <c r="BX21" s="80"/>
      <c r="BY21" s="80"/>
      <c r="BZ21" s="79">
        <v>0</v>
      </c>
      <c r="CA21" s="79"/>
      <c r="CB21" s="79"/>
      <c r="CC21" s="79"/>
      <c r="CD21" s="81"/>
      <c r="CE21" s="65"/>
      <c r="CF21" s="115"/>
      <c r="CG21" s="1">
        <f t="shared" si="0"/>
        <v>1</v>
      </c>
      <c r="CH21" s="1">
        <f t="shared" si="1"/>
        <v>1</v>
      </c>
      <c r="CI21" s="1">
        <f t="shared" si="2"/>
        <v>0</v>
      </c>
      <c r="CJ21" s="1">
        <f t="shared" si="3"/>
        <v>0</v>
      </c>
    </row>
    <row r="22" spans="1:88" ht="11.25" customHeight="1" x14ac:dyDescent="0.3">
      <c r="A22" s="11"/>
      <c r="B22" s="61"/>
      <c r="C22" s="92"/>
      <c r="D22" s="93"/>
      <c r="E22" s="93"/>
      <c r="F22" s="94"/>
      <c r="G22" s="98"/>
      <c r="H22" s="82">
        <f t="shared" si="4"/>
        <v>7</v>
      </c>
      <c r="I22" s="80"/>
      <c r="J22" s="80"/>
      <c r="K22" s="83"/>
      <c r="L22" s="87"/>
      <c r="M22" s="82" t="str">
        <f t="shared" si="5"/>
        <v>29.11.</v>
      </c>
      <c r="N22" s="80"/>
      <c r="O22" s="80"/>
      <c r="P22" s="80"/>
      <c r="Q22" s="83"/>
      <c r="R22" s="87"/>
      <c r="S22" s="84">
        <f t="shared" si="6"/>
        <v>0.85</v>
      </c>
      <c r="T22" s="80"/>
      <c r="U22" s="80"/>
      <c r="V22" s="80"/>
      <c r="W22" s="83"/>
      <c r="X22" s="87"/>
      <c r="Y22" s="78" t="s">
        <v>50</v>
      </c>
      <c r="Z22" s="79"/>
      <c r="AA22" s="79"/>
      <c r="AB22" s="79"/>
      <c r="AC22" s="79"/>
      <c r="AD22" s="79"/>
      <c r="AE22" s="79"/>
      <c r="AF22" s="79"/>
      <c r="AG22" s="79"/>
      <c r="AH22" s="81"/>
      <c r="AI22" s="87"/>
      <c r="AJ22" s="85" t="str">
        <f>$BI$8 &amp; " "</f>
        <v xml:space="preserve">Christoph </v>
      </c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0" t="s">
        <v>2</v>
      </c>
      <c r="AZ22" s="80"/>
      <c r="BA22" s="80"/>
      <c r="BB22" s="76" t="str">
        <f>" " &amp; $Q$8</f>
        <v xml:space="preserve"> Jule</v>
      </c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7"/>
      <c r="BQ22" s="87"/>
      <c r="BR22" s="78">
        <v>0</v>
      </c>
      <c r="BS22" s="79"/>
      <c r="BT22" s="79"/>
      <c r="BU22" s="79"/>
      <c r="BV22" s="79"/>
      <c r="BW22" s="80" t="s">
        <v>2</v>
      </c>
      <c r="BX22" s="80"/>
      <c r="BY22" s="80"/>
      <c r="BZ22" s="79">
        <v>1</v>
      </c>
      <c r="CA22" s="79"/>
      <c r="CB22" s="79"/>
      <c r="CC22" s="79"/>
      <c r="CD22" s="81"/>
      <c r="CE22" s="65"/>
      <c r="CF22" s="115"/>
      <c r="CG22" s="1">
        <f t="shared" si="0"/>
        <v>1</v>
      </c>
      <c r="CH22" s="1">
        <f t="shared" si="1"/>
        <v>0</v>
      </c>
      <c r="CI22" s="1">
        <f t="shared" si="2"/>
        <v>0</v>
      </c>
      <c r="CJ22" s="1">
        <f t="shared" si="3"/>
        <v>1</v>
      </c>
    </row>
    <row r="23" spans="1:88" ht="11.25" customHeight="1" x14ac:dyDescent="0.3">
      <c r="A23" s="11"/>
      <c r="B23" s="61"/>
      <c r="C23" s="92"/>
      <c r="D23" s="93"/>
      <c r="E23" s="93"/>
      <c r="F23" s="94"/>
      <c r="G23" s="98"/>
      <c r="H23" s="82">
        <f t="shared" si="4"/>
        <v>8</v>
      </c>
      <c r="I23" s="80"/>
      <c r="J23" s="80"/>
      <c r="K23" s="83"/>
      <c r="L23" s="87"/>
      <c r="M23" s="82" t="str">
        <f t="shared" si="5"/>
        <v>29.11.</v>
      </c>
      <c r="N23" s="80"/>
      <c r="O23" s="80"/>
      <c r="P23" s="80"/>
      <c r="Q23" s="83"/>
      <c r="R23" s="87"/>
      <c r="S23" s="84">
        <f t="shared" si="6"/>
        <v>0.85</v>
      </c>
      <c r="T23" s="80"/>
      <c r="U23" s="80"/>
      <c r="V23" s="80"/>
      <c r="W23" s="83"/>
      <c r="X23" s="87"/>
      <c r="Y23" s="78" t="s">
        <v>58</v>
      </c>
      <c r="Z23" s="79"/>
      <c r="AA23" s="79"/>
      <c r="AB23" s="79"/>
      <c r="AC23" s="79"/>
      <c r="AD23" s="79"/>
      <c r="AE23" s="79"/>
      <c r="AF23" s="79"/>
      <c r="AG23" s="79"/>
      <c r="AH23" s="81"/>
      <c r="AI23" s="87"/>
      <c r="AJ23" s="85" t="str">
        <f>$AB$8 &amp; " "</f>
        <v xml:space="preserve">Schmiddi </v>
      </c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0" t="s">
        <v>2</v>
      </c>
      <c r="AZ23" s="80"/>
      <c r="BA23" s="80"/>
      <c r="BB23" s="76" t="str">
        <f>" " &amp; $AX$8</f>
        <v xml:space="preserve"> Ratze</v>
      </c>
      <c r="BC23" s="76"/>
      <c r="BD23" s="76"/>
      <c r="BE23" s="76"/>
      <c r="BF23" s="76"/>
      <c r="BG23" s="76"/>
      <c r="BH23" s="76"/>
      <c r="BI23" s="76"/>
      <c r="BJ23" s="76"/>
      <c r="BK23" s="76"/>
      <c r="BL23" s="76"/>
      <c r="BM23" s="76"/>
      <c r="BN23" s="76"/>
      <c r="BO23" s="76"/>
      <c r="BP23" s="77"/>
      <c r="BQ23" s="87"/>
      <c r="BR23" s="78">
        <v>2</v>
      </c>
      <c r="BS23" s="79"/>
      <c r="BT23" s="79"/>
      <c r="BU23" s="79"/>
      <c r="BV23" s="79"/>
      <c r="BW23" s="80" t="s">
        <v>2</v>
      </c>
      <c r="BX23" s="80"/>
      <c r="BY23" s="80"/>
      <c r="BZ23" s="79">
        <v>3</v>
      </c>
      <c r="CA23" s="79"/>
      <c r="CB23" s="79"/>
      <c r="CC23" s="79"/>
      <c r="CD23" s="81"/>
      <c r="CE23" s="65"/>
      <c r="CF23" s="115"/>
      <c r="CG23" s="1">
        <f t="shared" si="0"/>
        <v>1</v>
      </c>
      <c r="CH23" s="1">
        <f t="shared" si="1"/>
        <v>0</v>
      </c>
      <c r="CI23" s="1">
        <f t="shared" si="2"/>
        <v>0</v>
      </c>
      <c r="CJ23" s="1">
        <f t="shared" si="3"/>
        <v>1</v>
      </c>
    </row>
    <row r="24" spans="1:88" ht="11.25" customHeight="1" x14ac:dyDescent="0.3">
      <c r="A24" s="11"/>
      <c r="B24" s="61"/>
      <c r="C24" s="92"/>
      <c r="D24" s="93"/>
      <c r="E24" s="93"/>
      <c r="F24" s="94"/>
      <c r="G24" s="98"/>
      <c r="H24" s="82">
        <f t="shared" si="4"/>
        <v>9</v>
      </c>
      <c r="I24" s="80"/>
      <c r="J24" s="80"/>
      <c r="K24" s="83"/>
      <c r="L24" s="87"/>
      <c r="M24" s="82" t="str">
        <f t="shared" si="5"/>
        <v>29.11.</v>
      </c>
      <c r="N24" s="80"/>
      <c r="O24" s="80"/>
      <c r="P24" s="80"/>
      <c r="Q24" s="83"/>
      <c r="R24" s="87"/>
      <c r="S24" s="84">
        <f t="shared" si="6"/>
        <v>0.85</v>
      </c>
      <c r="T24" s="80"/>
      <c r="U24" s="80"/>
      <c r="V24" s="80"/>
      <c r="W24" s="83"/>
      <c r="X24" s="87"/>
      <c r="Y24" s="82" t="s">
        <v>36</v>
      </c>
      <c r="Z24" s="80"/>
      <c r="AA24" s="80"/>
      <c r="AB24" s="80"/>
      <c r="AC24" s="80"/>
      <c r="AD24" s="80"/>
      <c r="AE24" s="80"/>
      <c r="AF24" s="80"/>
      <c r="AG24" s="80"/>
      <c r="AH24" s="83"/>
      <c r="AI24" s="87"/>
      <c r="AJ24" s="85" t="str">
        <f>$BT$8 &amp; " "</f>
        <v xml:space="preserve">Markus </v>
      </c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6"/>
      <c r="AY24" s="80" t="s">
        <v>2</v>
      </c>
      <c r="AZ24" s="80"/>
      <c r="BA24" s="80"/>
      <c r="BB24" s="76" t="str">
        <f>" " &amp; $AM$8</f>
        <v xml:space="preserve"> Patrick</v>
      </c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7"/>
      <c r="BQ24" s="87"/>
      <c r="BR24" s="78">
        <v>2</v>
      </c>
      <c r="BS24" s="79"/>
      <c r="BT24" s="79"/>
      <c r="BU24" s="79"/>
      <c r="BV24" s="79"/>
      <c r="BW24" s="80" t="s">
        <v>2</v>
      </c>
      <c r="BX24" s="80"/>
      <c r="BY24" s="80"/>
      <c r="BZ24" s="79">
        <v>1</v>
      </c>
      <c r="CA24" s="79"/>
      <c r="CB24" s="79"/>
      <c r="CC24" s="79"/>
      <c r="CD24" s="81"/>
      <c r="CE24" s="65"/>
      <c r="CF24" s="115"/>
      <c r="CG24" s="1">
        <f t="shared" si="0"/>
        <v>1</v>
      </c>
      <c r="CH24" s="1">
        <f t="shared" si="1"/>
        <v>1</v>
      </c>
      <c r="CI24" s="1">
        <f t="shared" si="2"/>
        <v>0</v>
      </c>
      <c r="CJ24" s="1">
        <f t="shared" si="3"/>
        <v>0</v>
      </c>
    </row>
    <row r="25" spans="1:88" ht="11.25" customHeight="1" x14ac:dyDescent="0.3">
      <c r="A25" s="11"/>
      <c r="B25" s="61"/>
      <c r="C25" s="92"/>
      <c r="D25" s="93"/>
      <c r="E25" s="93"/>
      <c r="F25" s="94"/>
      <c r="G25" s="98"/>
      <c r="H25" s="82">
        <f t="shared" si="4"/>
        <v>10</v>
      </c>
      <c r="I25" s="80"/>
      <c r="J25" s="80"/>
      <c r="K25" s="83"/>
      <c r="L25" s="87"/>
      <c r="M25" s="82" t="str">
        <f t="shared" si="5"/>
        <v>29.11.</v>
      </c>
      <c r="N25" s="80"/>
      <c r="O25" s="80"/>
      <c r="P25" s="80"/>
      <c r="Q25" s="83"/>
      <c r="R25" s="87"/>
      <c r="S25" s="84">
        <f t="shared" si="6"/>
        <v>0.85833333333333328</v>
      </c>
      <c r="T25" s="80"/>
      <c r="U25" s="80"/>
      <c r="V25" s="80"/>
      <c r="W25" s="83"/>
      <c r="X25" s="87"/>
      <c r="Y25" s="78" t="s">
        <v>50</v>
      </c>
      <c r="Z25" s="79"/>
      <c r="AA25" s="79"/>
      <c r="AB25" s="79"/>
      <c r="AC25" s="79"/>
      <c r="AD25" s="79"/>
      <c r="AE25" s="79"/>
      <c r="AF25" s="79"/>
      <c r="AG25" s="79"/>
      <c r="AH25" s="81"/>
      <c r="AI25" s="87"/>
      <c r="AJ25" s="85" t="str">
        <f>$Q$8 &amp; " "</f>
        <v xml:space="preserve">Jule </v>
      </c>
      <c r="AK25" s="86"/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86"/>
      <c r="AY25" s="80" t="s">
        <v>2</v>
      </c>
      <c r="AZ25" s="80"/>
      <c r="BA25" s="80"/>
      <c r="BB25" s="76" t="str">
        <f>" " &amp; $AX$8</f>
        <v xml:space="preserve"> Ratze</v>
      </c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76"/>
      <c r="BN25" s="76"/>
      <c r="BO25" s="76"/>
      <c r="BP25" s="77"/>
      <c r="BQ25" s="87"/>
      <c r="BR25" s="78">
        <v>2</v>
      </c>
      <c r="BS25" s="79"/>
      <c r="BT25" s="79"/>
      <c r="BU25" s="79"/>
      <c r="BV25" s="79"/>
      <c r="BW25" s="80" t="s">
        <v>2</v>
      </c>
      <c r="BX25" s="80"/>
      <c r="BY25" s="80"/>
      <c r="BZ25" s="79">
        <v>2</v>
      </c>
      <c r="CA25" s="79"/>
      <c r="CB25" s="79"/>
      <c r="CC25" s="79"/>
      <c r="CD25" s="81"/>
      <c r="CE25" s="65"/>
      <c r="CF25" s="115"/>
      <c r="CG25" s="1">
        <f t="shared" si="0"/>
        <v>1</v>
      </c>
      <c r="CH25" s="1">
        <f t="shared" si="1"/>
        <v>0</v>
      </c>
      <c r="CI25" s="1">
        <f t="shared" si="2"/>
        <v>1</v>
      </c>
      <c r="CJ25" s="1">
        <f t="shared" si="3"/>
        <v>0</v>
      </c>
    </row>
    <row r="26" spans="1:88" ht="11.25" customHeight="1" x14ac:dyDescent="0.3">
      <c r="A26" s="11"/>
      <c r="B26" s="61"/>
      <c r="C26" s="92"/>
      <c r="D26" s="93"/>
      <c r="E26" s="93"/>
      <c r="F26" s="94"/>
      <c r="G26" s="98"/>
      <c r="H26" s="82">
        <f t="shared" si="4"/>
        <v>11</v>
      </c>
      <c r="I26" s="80"/>
      <c r="J26" s="80"/>
      <c r="K26" s="83"/>
      <c r="L26" s="87"/>
      <c r="M26" s="82" t="str">
        <f t="shared" si="5"/>
        <v>29.11.</v>
      </c>
      <c r="N26" s="80"/>
      <c r="O26" s="80"/>
      <c r="P26" s="80"/>
      <c r="Q26" s="83"/>
      <c r="R26" s="87"/>
      <c r="S26" s="84">
        <f t="shared" si="6"/>
        <v>0.85833333333333328</v>
      </c>
      <c r="T26" s="80"/>
      <c r="U26" s="80"/>
      <c r="V26" s="80"/>
      <c r="W26" s="83"/>
      <c r="X26" s="87"/>
      <c r="Y26" s="78" t="s">
        <v>58</v>
      </c>
      <c r="Z26" s="79"/>
      <c r="AA26" s="79"/>
      <c r="AB26" s="79"/>
      <c r="AC26" s="79"/>
      <c r="AD26" s="79"/>
      <c r="AE26" s="79"/>
      <c r="AF26" s="79"/>
      <c r="AG26" s="79"/>
      <c r="AH26" s="81"/>
      <c r="AI26" s="87"/>
      <c r="AJ26" s="85" t="str">
        <f>$BT$8 &amp; " "</f>
        <v xml:space="preserve">Markus </v>
      </c>
      <c r="AK26" s="86"/>
      <c r="AL26" s="86"/>
      <c r="AM26" s="86"/>
      <c r="AN26" s="86"/>
      <c r="AO26" s="86"/>
      <c r="AP26" s="86"/>
      <c r="AQ26" s="86"/>
      <c r="AR26" s="86"/>
      <c r="AS26" s="86"/>
      <c r="AT26" s="86"/>
      <c r="AU26" s="86"/>
      <c r="AV26" s="86"/>
      <c r="AW26" s="86"/>
      <c r="AX26" s="86"/>
      <c r="AY26" s="80" t="s">
        <v>2</v>
      </c>
      <c r="AZ26" s="80"/>
      <c r="BA26" s="80"/>
      <c r="BB26" s="76" t="str">
        <f>" " &amp; $AB$8</f>
        <v xml:space="preserve"> Schmiddi</v>
      </c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76"/>
      <c r="BN26" s="76"/>
      <c r="BO26" s="76"/>
      <c r="BP26" s="77"/>
      <c r="BQ26" s="87"/>
      <c r="BR26" s="78">
        <v>4</v>
      </c>
      <c r="BS26" s="79"/>
      <c r="BT26" s="79"/>
      <c r="BU26" s="79"/>
      <c r="BV26" s="79"/>
      <c r="BW26" s="80" t="s">
        <v>2</v>
      </c>
      <c r="BX26" s="80"/>
      <c r="BY26" s="80"/>
      <c r="BZ26" s="79">
        <v>2</v>
      </c>
      <c r="CA26" s="79"/>
      <c r="CB26" s="79"/>
      <c r="CC26" s="79"/>
      <c r="CD26" s="81"/>
      <c r="CE26" s="65"/>
      <c r="CF26" s="115"/>
      <c r="CG26" s="1">
        <f t="shared" si="0"/>
        <v>1</v>
      </c>
      <c r="CH26" s="1">
        <f t="shared" si="1"/>
        <v>1</v>
      </c>
      <c r="CI26" s="1">
        <f t="shared" si="2"/>
        <v>0</v>
      </c>
      <c r="CJ26" s="1">
        <f t="shared" si="3"/>
        <v>0</v>
      </c>
    </row>
    <row r="27" spans="1:88" ht="11.25" customHeight="1" x14ac:dyDescent="0.3">
      <c r="A27" s="11"/>
      <c r="B27" s="61"/>
      <c r="C27" s="92"/>
      <c r="D27" s="93"/>
      <c r="E27" s="93"/>
      <c r="F27" s="94"/>
      <c r="G27" s="98"/>
      <c r="H27" s="82">
        <f t="shared" si="4"/>
        <v>12</v>
      </c>
      <c r="I27" s="80"/>
      <c r="J27" s="80"/>
      <c r="K27" s="83"/>
      <c r="L27" s="87"/>
      <c r="M27" s="82" t="str">
        <f t="shared" si="5"/>
        <v>29.11.</v>
      </c>
      <c r="N27" s="80"/>
      <c r="O27" s="80"/>
      <c r="P27" s="80"/>
      <c r="Q27" s="83"/>
      <c r="R27" s="87"/>
      <c r="S27" s="84">
        <f t="shared" si="6"/>
        <v>0.85833333333333328</v>
      </c>
      <c r="T27" s="80"/>
      <c r="U27" s="80"/>
      <c r="V27" s="80"/>
      <c r="W27" s="83"/>
      <c r="X27" s="87"/>
      <c r="Y27" s="82" t="s">
        <v>36</v>
      </c>
      <c r="Z27" s="80"/>
      <c r="AA27" s="80"/>
      <c r="AB27" s="80"/>
      <c r="AC27" s="80"/>
      <c r="AD27" s="80"/>
      <c r="AE27" s="80"/>
      <c r="AF27" s="80"/>
      <c r="AG27" s="80"/>
      <c r="AH27" s="83"/>
      <c r="AI27" s="87"/>
      <c r="AJ27" s="85" t="str">
        <f>$AM$8 &amp; " "</f>
        <v xml:space="preserve">Patrick </v>
      </c>
      <c r="AK27" s="86"/>
      <c r="AL27" s="86"/>
      <c r="AM27" s="86"/>
      <c r="AN27" s="86"/>
      <c r="AO27" s="86"/>
      <c r="AP27" s="86"/>
      <c r="AQ27" s="86"/>
      <c r="AR27" s="86"/>
      <c r="AS27" s="86"/>
      <c r="AT27" s="86"/>
      <c r="AU27" s="86"/>
      <c r="AV27" s="86"/>
      <c r="AW27" s="86"/>
      <c r="AX27" s="86"/>
      <c r="AY27" s="80" t="s">
        <v>2</v>
      </c>
      <c r="AZ27" s="80"/>
      <c r="BA27" s="80"/>
      <c r="BB27" s="76" t="str">
        <f>" " &amp; $BI$8</f>
        <v xml:space="preserve"> Christoph</v>
      </c>
      <c r="BC27" s="76"/>
      <c r="BD27" s="76"/>
      <c r="BE27" s="76"/>
      <c r="BF27" s="76"/>
      <c r="BG27" s="76"/>
      <c r="BH27" s="76"/>
      <c r="BI27" s="76"/>
      <c r="BJ27" s="76"/>
      <c r="BK27" s="76"/>
      <c r="BL27" s="76"/>
      <c r="BM27" s="76"/>
      <c r="BN27" s="76"/>
      <c r="BO27" s="76"/>
      <c r="BP27" s="77"/>
      <c r="BQ27" s="87"/>
      <c r="BR27" s="78">
        <v>1</v>
      </c>
      <c r="BS27" s="79"/>
      <c r="BT27" s="79"/>
      <c r="BU27" s="79"/>
      <c r="BV27" s="79"/>
      <c r="BW27" s="80" t="s">
        <v>2</v>
      </c>
      <c r="BX27" s="80"/>
      <c r="BY27" s="80"/>
      <c r="BZ27" s="79">
        <v>1</v>
      </c>
      <c r="CA27" s="79"/>
      <c r="CB27" s="79"/>
      <c r="CC27" s="79"/>
      <c r="CD27" s="81"/>
      <c r="CE27" s="65"/>
      <c r="CF27" s="115"/>
      <c r="CG27" s="1">
        <f t="shared" si="0"/>
        <v>1</v>
      </c>
      <c r="CH27" s="1">
        <f t="shared" si="1"/>
        <v>0</v>
      </c>
      <c r="CI27" s="1">
        <f t="shared" si="2"/>
        <v>1</v>
      </c>
      <c r="CJ27" s="1">
        <f t="shared" si="3"/>
        <v>0</v>
      </c>
    </row>
    <row r="28" spans="1:88" ht="11.25" customHeight="1" x14ac:dyDescent="0.3">
      <c r="A28" s="11"/>
      <c r="B28" s="61"/>
      <c r="C28" s="92"/>
      <c r="D28" s="93"/>
      <c r="E28" s="93"/>
      <c r="F28" s="94"/>
      <c r="G28" s="98"/>
      <c r="H28" s="82">
        <f t="shared" si="4"/>
        <v>13</v>
      </c>
      <c r="I28" s="80"/>
      <c r="J28" s="80"/>
      <c r="K28" s="83"/>
      <c r="L28" s="87"/>
      <c r="M28" s="82" t="str">
        <f t="shared" si="5"/>
        <v>29.11.</v>
      </c>
      <c r="N28" s="80"/>
      <c r="O28" s="80"/>
      <c r="P28" s="80"/>
      <c r="Q28" s="83"/>
      <c r="R28" s="87"/>
      <c r="S28" s="84">
        <f t="shared" si="6"/>
        <v>0.86666666666666659</v>
      </c>
      <c r="T28" s="80"/>
      <c r="U28" s="80"/>
      <c r="V28" s="80"/>
      <c r="W28" s="83"/>
      <c r="X28" s="87"/>
      <c r="Y28" s="78" t="s">
        <v>50</v>
      </c>
      <c r="Z28" s="79"/>
      <c r="AA28" s="79"/>
      <c r="AB28" s="79"/>
      <c r="AC28" s="79"/>
      <c r="AD28" s="79"/>
      <c r="AE28" s="79"/>
      <c r="AF28" s="79"/>
      <c r="AG28" s="79"/>
      <c r="AH28" s="81"/>
      <c r="AI28" s="87"/>
      <c r="AJ28" s="85" t="str">
        <f>$BT$8 &amp; " "</f>
        <v xml:space="preserve">Markus </v>
      </c>
      <c r="AK28" s="86"/>
      <c r="AL28" s="86"/>
      <c r="AM28" s="86"/>
      <c r="AN28" s="86"/>
      <c r="AO28" s="86"/>
      <c r="AP28" s="86"/>
      <c r="AQ28" s="86"/>
      <c r="AR28" s="86"/>
      <c r="AS28" s="86"/>
      <c r="AT28" s="86"/>
      <c r="AU28" s="86"/>
      <c r="AV28" s="86"/>
      <c r="AW28" s="86"/>
      <c r="AX28" s="86"/>
      <c r="AY28" s="80" t="s">
        <v>2</v>
      </c>
      <c r="AZ28" s="80"/>
      <c r="BA28" s="80"/>
      <c r="BB28" s="76" t="str">
        <f>" " &amp; $Q$8</f>
        <v xml:space="preserve"> Jule</v>
      </c>
      <c r="BC28" s="76"/>
      <c r="BD28" s="76"/>
      <c r="BE28" s="76"/>
      <c r="BF28" s="76"/>
      <c r="BG28" s="76"/>
      <c r="BH28" s="76"/>
      <c r="BI28" s="76"/>
      <c r="BJ28" s="76"/>
      <c r="BK28" s="76"/>
      <c r="BL28" s="76"/>
      <c r="BM28" s="76"/>
      <c r="BN28" s="76"/>
      <c r="BO28" s="76"/>
      <c r="BP28" s="77"/>
      <c r="BQ28" s="87"/>
      <c r="BR28" s="78">
        <v>1</v>
      </c>
      <c r="BS28" s="79"/>
      <c r="BT28" s="79"/>
      <c r="BU28" s="79"/>
      <c r="BV28" s="79"/>
      <c r="BW28" s="80" t="s">
        <v>2</v>
      </c>
      <c r="BX28" s="80"/>
      <c r="BY28" s="80"/>
      <c r="BZ28" s="79">
        <v>1</v>
      </c>
      <c r="CA28" s="79"/>
      <c r="CB28" s="79"/>
      <c r="CC28" s="79"/>
      <c r="CD28" s="81"/>
      <c r="CE28" s="65"/>
      <c r="CF28" s="115"/>
      <c r="CG28" s="1">
        <f t="shared" si="0"/>
        <v>1</v>
      </c>
      <c r="CH28" s="1">
        <f t="shared" si="1"/>
        <v>0</v>
      </c>
      <c r="CI28" s="1">
        <f t="shared" si="2"/>
        <v>1</v>
      </c>
      <c r="CJ28" s="1">
        <f t="shared" si="3"/>
        <v>0</v>
      </c>
    </row>
    <row r="29" spans="1:88" ht="11.25" customHeight="1" x14ac:dyDescent="0.3">
      <c r="A29" s="11"/>
      <c r="B29" s="61"/>
      <c r="C29" s="92"/>
      <c r="D29" s="93"/>
      <c r="E29" s="93"/>
      <c r="F29" s="94"/>
      <c r="G29" s="98"/>
      <c r="H29" s="82">
        <f t="shared" si="4"/>
        <v>14</v>
      </c>
      <c r="I29" s="80"/>
      <c r="J29" s="80"/>
      <c r="K29" s="83"/>
      <c r="L29" s="87"/>
      <c r="M29" s="82" t="str">
        <f t="shared" si="5"/>
        <v>29.11.</v>
      </c>
      <c r="N29" s="80"/>
      <c r="O29" s="80"/>
      <c r="P29" s="80"/>
      <c r="Q29" s="83"/>
      <c r="R29" s="87"/>
      <c r="S29" s="84">
        <f t="shared" si="6"/>
        <v>0.86666666666666659</v>
      </c>
      <c r="T29" s="80"/>
      <c r="U29" s="80"/>
      <c r="V29" s="80"/>
      <c r="W29" s="83"/>
      <c r="X29" s="87"/>
      <c r="Y29" s="78" t="s">
        <v>58</v>
      </c>
      <c r="Z29" s="79"/>
      <c r="AA29" s="79"/>
      <c r="AB29" s="79"/>
      <c r="AC29" s="79"/>
      <c r="AD29" s="79"/>
      <c r="AE29" s="79"/>
      <c r="AF29" s="79"/>
      <c r="AG29" s="79"/>
      <c r="AH29" s="81"/>
      <c r="AI29" s="87"/>
      <c r="AJ29" s="85" t="str">
        <f>$AB$8 &amp; " "</f>
        <v xml:space="preserve">Schmiddi </v>
      </c>
      <c r="AK29" s="86"/>
      <c r="AL29" s="86"/>
      <c r="AM29" s="86"/>
      <c r="AN29" s="86"/>
      <c r="AO29" s="86"/>
      <c r="AP29" s="86"/>
      <c r="AQ29" s="86"/>
      <c r="AR29" s="86"/>
      <c r="AS29" s="86"/>
      <c r="AT29" s="86"/>
      <c r="AU29" s="86"/>
      <c r="AV29" s="86"/>
      <c r="AW29" s="86"/>
      <c r="AX29" s="86"/>
      <c r="AY29" s="80" t="s">
        <v>2</v>
      </c>
      <c r="AZ29" s="80"/>
      <c r="BA29" s="80"/>
      <c r="BB29" s="76" t="str">
        <f>" " &amp; $AM$8</f>
        <v xml:space="preserve"> Patrick</v>
      </c>
      <c r="BC29" s="76"/>
      <c r="BD29" s="76"/>
      <c r="BE29" s="76"/>
      <c r="BF29" s="76"/>
      <c r="BG29" s="76"/>
      <c r="BH29" s="76"/>
      <c r="BI29" s="76"/>
      <c r="BJ29" s="76"/>
      <c r="BK29" s="76"/>
      <c r="BL29" s="76"/>
      <c r="BM29" s="76"/>
      <c r="BN29" s="76"/>
      <c r="BO29" s="76"/>
      <c r="BP29" s="77"/>
      <c r="BQ29" s="87"/>
      <c r="BR29" s="78">
        <v>1</v>
      </c>
      <c r="BS29" s="79"/>
      <c r="BT29" s="79"/>
      <c r="BU29" s="79"/>
      <c r="BV29" s="79"/>
      <c r="BW29" s="80" t="s">
        <v>2</v>
      </c>
      <c r="BX29" s="80"/>
      <c r="BY29" s="80"/>
      <c r="BZ29" s="79">
        <v>2</v>
      </c>
      <c r="CA29" s="79"/>
      <c r="CB29" s="79"/>
      <c r="CC29" s="79"/>
      <c r="CD29" s="81"/>
      <c r="CE29" s="65"/>
      <c r="CF29" s="115"/>
      <c r="CG29" s="1">
        <f t="shared" si="0"/>
        <v>1</v>
      </c>
      <c r="CH29" s="1">
        <f t="shared" si="1"/>
        <v>0</v>
      </c>
      <c r="CI29" s="1">
        <f t="shared" si="2"/>
        <v>0</v>
      </c>
      <c r="CJ29" s="1">
        <f t="shared" si="3"/>
        <v>1</v>
      </c>
    </row>
    <row r="30" spans="1:88" ht="11.25" customHeight="1" x14ac:dyDescent="0.3">
      <c r="A30" s="11"/>
      <c r="B30" s="61"/>
      <c r="C30" s="95"/>
      <c r="D30" s="96"/>
      <c r="E30" s="96"/>
      <c r="F30" s="97"/>
      <c r="G30" s="98"/>
      <c r="H30" s="82">
        <f t="shared" si="4"/>
        <v>15</v>
      </c>
      <c r="I30" s="80"/>
      <c r="J30" s="80"/>
      <c r="K30" s="83"/>
      <c r="L30" s="87"/>
      <c r="M30" s="82" t="str">
        <f t="shared" si="5"/>
        <v>29.11.</v>
      </c>
      <c r="N30" s="80"/>
      <c r="O30" s="80"/>
      <c r="P30" s="80"/>
      <c r="Q30" s="83"/>
      <c r="R30" s="87"/>
      <c r="S30" s="84">
        <f t="shared" si="6"/>
        <v>0.86666666666666659</v>
      </c>
      <c r="T30" s="80"/>
      <c r="U30" s="80"/>
      <c r="V30" s="80"/>
      <c r="W30" s="83"/>
      <c r="X30" s="87"/>
      <c r="Y30" s="82" t="s">
        <v>36</v>
      </c>
      <c r="Z30" s="80"/>
      <c r="AA30" s="80"/>
      <c r="AB30" s="80"/>
      <c r="AC30" s="80"/>
      <c r="AD30" s="80"/>
      <c r="AE30" s="80"/>
      <c r="AF30" s="80"/>
      <c r="AG30" s="80"/>
      <c r="AH30" s="83"/>
      <c r="AI30" s="87"/>
      <c r="AJ30" s="85" t="str">
        <f>$AX$8 &amp; " "</f>
        <v xml:space="preserve">Ratze </v>
      </c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0" t="s">
        <v>2</v>
      </c>
      <c r="AZ30" s="80"/>
      <c r="BA30" s="80"/>
      <c r="BB30" s="76" t="str">
        <f>" " &amp; $BI$8</f>
        <v xml:space="preserve"> Christoph</v>
      </c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76"/>
      <c r="BN30" s="76"/>
      <c r="BO30" s="76"/>
      <c r="BP30" s="77"/>
      <c r="BQ30" s="87"/>
      <c r="BR30" s="78">
        <v>1</v>
      </c>
      <c r="BS30" s="79"/>
      <c r="BT30" s="79"/>
      <c r="BU30" s="79"/>
      <c r="BV30" s="79"/>
      <c r="BW30" s="80" t="s">
        <v>2</v>
      </c>
      <c r="BX30" s="80"/>
      <c r="BY30" s="80"/>
      <c r="BZ30" s="79">
        <v>0</v>
      </c>
      <c r="CA30" s="79"/>
      <c r="CB30" s="79"/>
      <c r="CC30" s="79"/>
      <c r="CD30" s="81"/>
      <c r="CE30" s="65"/>
      <c r="CF30" s="115"/>
      <c r="CG30" s="1">
        <f t="shared" si="0"/>
        <v>1</v>
      </c>
      <c r="CH30" s="1">
        <f t="shared" si="1"/>
        <v>1</v>
      </c>
      <c r="CI30" s="1">
        <f t="shared" si="2"/>
        <v>0</v>
      </c>
      <c r="CJ30" s="1">
        <f t="shared" si="3"/>
        <v>0</v>
      </c>
    </row>
    <row r="31" spans="1:88" ht="7.5" customHeight="1" x14ac:dyDescent="0.3">
      <c r="A31" s="11"/>
      <c r="B31" s="61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65"/>
      <c r="CF31" s="115"/>
    </row>
    <row r="32" spans="1:88" ht="11.25" customHeight="1" x14ac:dyDescent="0.3">
      <c r="A32" s="11"/>
      <c r="B32" s="61"/>
      <c r="C32" s="89" t="s">
        <v>10</v>
      </c>
      <c r="D32" s="90"/>
      <c r="E32" s="90"/>
      <c r="F32" s="91"/>
      <c r="G32" s="87"/>
      <c r="H32" s="82">
        <f>H30+1</f>
        <v>16</v>
      </c>
      <c r="I32" s="80"/>
      <c r="J32" s="80"/>
      <c r="K32" s="83"/>
      <c r="L32" s="87"/>
      <c r="M32" s="82" t="str">
        <f t="shared" ref="M32:M46" si="7">$M$16</f>
        <v>29.11.</v>
      </c>
      <c r="N32" s="80"/>
      <c r="O32" s="80"/>
      <c r="P32" s="80"/>
      <c r="Q32" s="83"/>
      <c r="R32" s="87"/>
      <c r="S32" s="84">
        <f>S30+$C$14</f>
        <v>0.87499999999999989</v>
      </c>
      <c r="T32" s="80"/>
      <c r="U32" s="80"/>
      <c r="V32" s="80"/>
      <c r="W32" s="83"/>
      <c r="X32" s="87"/>
      <c r="Y32" s="82" t="s">
        <v>36</v>
      </c>
      <c r="Z32" s="80"/>
      <c r="AA32" s="80"/>
      <c r="AB32" s="80"/>
      <c r="AC32" s="80"/>
      <c r="AD32" s="80"/>
      <c r="AE32" s="80"/>
      <c r="AF32" s="80"/>
      <c r="AG32" s="80"/>
      <c r="AH32" s="83"/>
      <c r="AI32" s="87"/>
      <c r="AJ32" s="85" t="str">
        <f>$AB$8 &amp; " "</f>
        <v xml:space="preserve">Schmiddi </v>
      </c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0" t="s">
        <v>2</v>
      </c>
      <c r="AZ32" s="80"/>
      <c r="BA32" s="80"/>
      <c r="BB32" s="76" t="str">
        <f>" " &amp; $Q$8</f>
        <v xml:space="preserve"> Jule</v>
      </c>
      <c r="BC32" s="76"/>
      <c r="BD32" s="76"/>
      <c r="BE32" s="76"/>
      <c r="BF32" s="76"/>
      <c r="BG32" s="76"/>
      <c r="BH32" s="76"/>
      <c r="BI32" s="76"/>
      <c r="BJ32" s="76"/>
      <c r="BK32" s="76"/>
      <c r="BL32" s="76"/>
      <c r="BM32" s="76"/>
      <c r="BN32" s="76"/>
      <c r="BO32" s="76"/>
      <c r="BP32" s="77"/>
      <c r="BQ32" s="87"/>
      <c r="BR32" s="78">
        <v>3</v>
      </c>
      <c r="BS32" s="79"/>
      <c r="BT32" s="79"/>
      <c r="BU32" s="79"/>
      <c r="BV32" s="79"/>
      <c r="BW32" s="80" t="s">
        <v>2</v>
      </c>
      <c r="BX32" s="80"/>
      <c r="BY32" s="80"/>
      <c r="BZ32" s="79">
        <v>2</v>
      </c>
      <c r="CA32" s="79"/>
      <c r="CB32" s="79"/>
      <c r="CC32" s="79"/>
      <c r="CD32" s="81"/>
      <c r="CE32" s="65"/>
      <c r="CF32" s="115"/>
      <c r="CG32" s="1">
        <f t="shared" ref="CG32:CG46" si="8">IF(AND(ISNUMBER(BR32),ISNUMBER(BZ32)),1,0)</f>
        <v>1</v>
      </c>
      <c r="CH32" s="1">
        <f t="shared" ref="CH32:CH46" si="9">IF(OR(ISBLANK(BR32),ISBLANK(BZ32)),0,IF(BR32&gt;BZ32,1,0))</f>
        <v>1</v>
      </c>
      <c r="CI32" s="1">
        <f t="shared" ref="CI32:CI46" si="10">IF(OR(ISBLANK(BR32),ISBLANK(BZ32)),0,IF(BR32=BZ32,1,0))</f>
        <v>0</v>
      </c>
      <c r="CJ32" s="1">
        <f t="shared" ref="CJ32:CJ46" si="11">IF(OR(ISBLANK(BR32),ISBLANK(BZ32)),0,IF(BR32&lt;BZ32,1,0))</f>
        <v>0</v>
      </c>
    </row>
    <row r="33" spans="1:88" ht="11.25" customHeight="1" x14ac:dyDescent="0.3">
      <c r="A33" s="11"/>
      <c r="B33" s="61"/>
      <c r="C33" s="92"/>
      <c r="D33" s="93"/>
      <c r="E33" s="93"/>
      <c r="F33" s="94"/>
      <c r="G33" s="87"/>
      <c r="H33" s="82">
        <f>H32+1</f>
        <v>17</v>
      </c>
      <c r="I33" s="80"/>
      <c r="J33" s="80"/>
      <c r="K33" s="83"/>
      <c r="L33" s="87"/>
      <c r="M33" s="82" t="str">
        <f t="shared" si="7"/>
        <v>29.11.</v>
      </c>
      <c r="N33" s="80"/>
      <c r="O33" s="80"/>
      <c r="P33" s="80"/>
      <c r="Q33" s="83"/>
      <c r="R33" s="87"/>
      <c r="S33" s="84">
        <f>S30+$C$14</f>
        <v>0.87499999999999989</v>
      </c>
      <c r="T33" s="80"/>
      <c r="U33" s="80"/>
      <c r="V33" s="80"/>
      <c r="W33" s="83"/>
      <c r="X33" s="87"/>
      <c r="Y33" s="78" t="s">
        <v>50</v>
      </c>
      <c r="Z33" s="79"/>
      <c r="AA33" s="79"/>
      <c r="AB33" s="79"/>
      <c r="AC33" s="79"/>
      <c r="AD33" s="79"/>
      <c r="AE33" s="79"/>
      <c r="AF33" s="79"/>
      <c r="AG33" s="79"/>
      <c r="AH33" s="81"/>
      <c r="AI33" s="87"/>
      <c r="AJ33" s="85" t="str">
        <f>$AX$8 &amp; " "</f>
        <v xml:space="preserve">Ratze </v>
      </c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0" t="s">
        <v>2</v>
      </c>
      <c r="AZ33" s="80"/>
      <c r="BA33" s="80"/>
      <c r="BB33" s="76" t="str">
        <f>" " &amp; $AM$8</f>
        <v xml:space="preserve"> Patrick</v>
      </c>
      <c r="BC33" s="76"/>
      <c r="BD33" s="76"/>
      <c r="BE33" s="76"/>
      <c r="BF33" s="76"/>
      <c r="BG33" s="76"/>
      <c r="BH33" s="76"/>
      <c r="BI33" s="76"/>
      <c r="BJ33" s="76"/>
      <c r="BK33" s="76"/>
      <c r="BL33" s="76"/>
      <c r="BM33" s="76"/>
      <c r="BN33" s="76"/>
      <c r="BO33" s="76"/>
      <c r="BP33" s="77"/>
      <c r="BQ33" s="87"/>
      <c r="BR33" s="78">
        <v>0</v>
      </c>
      <c r="BS33" s="79"/>
      <c r="BT33" s="79"/>
      <c r="BU33" s="79"/>
      <c r="BV33" s="79"/>
      <c r="BW33" s="80" t="s">
        <v>2</v>
      </c>
      <c r="BX33" s="80"/>
      <c r="BY33" s="80"/>
      <c r="BZ33" s="79">
        <v>3</v>
      </c>
      <c r="CA33" s="79"/>
      <c r="CB33" s="79"/>
      <c r="CC33" s="79"/>
      <c r="CD33" s="81"/>
      <c r="CE33" s="65"/>
      <c r="CF33" s="115"/>
      <c r="CG33" s="1">
        <f t="shared" si="8"/>
        <v>1</v>
      </c>
      <c r="CH33" s="1">
        <f t="shared" si="9"/>
        <v>0</v>
      </c>
      <c r="CI33" s="1">
        <f t="shared" si="10"/>
        <v>0</v>
      </c>
      <c r="CJ33" s="1">
        <f t="shared" si="11"/>
        <v>1</v>
      </c>
    </row>
    <row r="34" spans="1:88" ht="11.25" customHeight="1" x14ac:dyDescent="0.3">
      <c r="A34" s="11"/>
      <c r="B34" s="61"/>
      <c r="C34" s="92"/>
      <c r="D34" s="93"/>
      <c r="E34" s="93"/>
      <c r="F34" s="94"/>
      <c r="G34" s="87"/>
      <c r="H34" s="82">
        <f t="shared" ref="H34:H46" si="12">H33+1</f>
        <v>18</v>
      </c>
      <c r="I34" s="80"/>
      <c r="J34" s="80"/>
      <c r="K34" s="83"/>
      <c r="L34" s="87"/>
      <c r="M34" s="82" t="str">
        <f t="shared" si="7"/>
        <v>29.11.</v>
      </c>
      <c r="N34" s="80"/>
      <c r="O34" s="80"/>
      <c r="P34" s="80"/>
      <c r="Q34" s="83"/>
      <c r="R34" s="87"/>
      <c r="S34" s="84">
        <f>S30+$C$14</f>
        <v>0.87499999999999989</v>
      </c>
      <c r="T34" s="80"/>
      <c r="U34" s="80"/>
      <c r="V34" s="80"/>
      <c r="W34" s="83"/>
      <c r="X34" s="87"/>
      <c r="Y34" s="78" t="s">
        <v>58</v>
      </c>
      <c r="Z34" s="79"/>
      <c r="AA34" s="79"/>
      <c r="AB34" s="79"/>
      <c r="AC34" s="79"/>
      <c r="AD34" s="79"/>
      <c r="AE34" s="79"/>
      <c r="AF34" s="79"/>
      <c r="AG34" s="79"/>
      <c r="AH34" s="81"/>
      <c r="AI34" s="87"/>
      <c r="AJ34" s="85" t="str">
        <f>$BT$8 &amp; " "</f>
        <v xml:space="preserve">Markus </v>
      </c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0" t="s">
        <v>2</v>
      </c>
      <c r="AZ34" s="80"/>
      <c r="BA34" s="80"/>
      <c r="BB34" s="76" t="str">
        <f>" " &amp; $BI$8</f>
        <v xml:space="preserve"> Christoph</v>
      </c>
      <c r="BC34" s="76"/>
      <c r="BD34" s="76"/>
      <c r="BE34" s="76"/>
      <c r="BF34" s="76"/>
      <c r="BG34" s="76"/>
      <c r="BH34" s="76"/>
      <c r="BI34" s="76"/>
      <c r="BJ34" s="76"/>
      <c r="BK34" s="76"/>
      <c r="BL34" s="76"/>
      <c r="BM34" s="76"/>
      <c r="BN34" s="76"/>
      <c r="BO34" s="76"/>
      <c r="BP34" s="77"/>
      <c r="BQ34" s="87"/>
      <c r="BR34" s="78">
        <v>3</v>
      </c>
      <c r="BS34" s="79"/>
      <c r="BT34" s="79"/>
      <c r="BU34" s="79"/>
      <c r="BV34" s="79"/>
      <c r="BW34" s="80" t="s">
        <v>2</v>
      </c>
      <c r="BX34" s="80"/>
      <c r="BY34" s="80"/>
      <c r="BZ34" s="79">
        <v>0</v>
      </c>
      <c r="CA34" s="79"/>
      <c r="CB34" s="79"/>
      <c r="CC34" s="79"/>
      <c r="CD34" s="81"/>
      <c r="CE34" s="65"/>
      <c r="CF34" s="115"/>
      <c r="CG34" s="1">
        <f t="shared" si="8"/>
        <v>1</v>
      </c>
      <c r="CH34" s="1">
        <f t="shared" si="9"/>
        <v>1</v>
      </c>
      <c r="CI34" s="1">
        <f t="shared" si="10"/>
        <v>0</v>
      </c>
      <c r="CJ34" s="1">
        <f t="shared" si="11"/>
        <v>0</v>
      </c>
    </row>
    <row r="35" spans="1:88" ht="11.25" customHeight="1" x14ac:dyDescent="0.3">
      <c r="A35" s="11"/>
      <c r="B35" s="61"/>
      <c r="C35" s="92"/>
      <c r="D35" s="93"/>
      <c r="E35" s="93"/>
      <c r="F35" s="94"/>
      <c r="G35" s="87"/>
      <c r="H35" s="82">
        <f t="shared" si="12"/>
        <v>19</v>
      </c>
      <c r="I35" s="80"/>
      <c r="J35" s="80"/>
      <c r="K35" s="83"/>
      <c r="L35" s="87"/>
      <c r="M35" s="82" t="str">
        <f t="shared" si="7"/>
        <v>29.11.</v>
      </c>
      <c r="N35" s="80"/>
      <c r="O35" s="80"/>
      <c r="P35" s="80"/>
      <c r="Q35" s="83"/>
      <c r="R35" s="87"/>
      <c r="S35" s="84">
        <f t="shared" ref="S35:S46" si="13">S32+$C$14</f>
        <v>0.88333333333333319</v>
      </c>
      <c r="T35" s="80"/>
      <c r="U35" s="80"/>
      <c r="V35" s="80"/>
      <c r="W35" s="83"/>
      <c r="X35" s="87"/>
      <c r="Y35" s="82" t="s">
        <v>36</v>
      </c>
      <c r="Z35" s="80"/>
      <c r="AA35" s="80"/>
      <c r="AB35" s="80"/>
      <c r="AC35" s="80"/>
      <c r="AD35" s="80"/>
      <c r="AE35" s="80"/>
      <c r="AF35" s="80"/>
      <c r="AG35" s="80"/>
      <c r="AH35" s="83"/>
      <c r="AI35" s="87"/>
      <c r="AJ35" s="85" t="str">
        <f>$AM$8 &amp; " "</f>
        <v xml:space="preserve">Patrick </v>
      </c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0" t="s">
        <v>2</v>
      </c>
      <c r="AZ35" s="80"/>
      <c r="BA35" s="80"/>
      <c r="BB35" s="76" t="str">
        <f>" " &amp; $Q$8</f>
        <v xml:space="preserve"> Jule</v>
      </c>
      <c r="BC35" s="76"/>
      <c r="BD35" s="76"/>
      <c r="BE35" s="76"/>
      <c r="BF35" s="76"/>
      <c r="BG35" s="76"/>
      <c r="BH35" s="76"/>
      <c r="BI35" s="76"/>
      <c r="BJ35" s="76"/>
      <c r="BK35" s="76"/>
      <c r="BL35" s="76"/>
      <c r="BM35" s="76"/>
      <c r="BN35" s="76"/>
      <c r="BO35" s="76"/>
      <c r="BP35" s="77"/>
      <c r="BQ35" s="87"/>
      <c r="BR35" s="78">
        <v>1</v>
      </c>
      <c r="BS35" s="79"/>
      <c r="BT35" s="79"/>
      <c r="BU35" s="79"/>
      <c r="BV35" s="79"/>
      <c r="BW35" s="80" t="s">
        <v>2</v>
      </c>
      <c r="BX35" s="80"/>
      <c r="BY35" s="80"/>
      <c r="BZ35" s="79">
        <v>1</v>
      </c>
      <c r="CA35" s="79"/>
      <c r="CB35" s="79"/>
      <c r="CC35" s="79"/>
      <c r="CD35" s="81"/>
      <c r="CE35" s="65"/>
      <c r="CF35" s="115"/>
      <c r="CG35" s="1">
        <f t="shared" si="8"/>
        <v>1</v>
      </c>
      <c r="CH35" s="1">
        <f t="shared" si="9"/>
        <v>0</v>
      </c>
      <c r="CI35" s="1">
        <f t="shared" si="10"/>
        <v>1</v>
      </c>
      <c r="CJ35" s="1">
        <f t="shared" si="11"/>
        <v>0</v>
      </c>
    </row>
    <row r="36" spans="1:88" ht="11.25" customHeight="1" x14ac:dyDescent="0.3">
      <c r="A36" s="11"/>
      <c r="B36" s="61"/>
      <c r="C36" s="92"/>
      <c r="D36" s="93"/>
      <c r="E36" s="93"/>
      <c r="F36" s="94"/>
      <c r="G36" s="87"/>
      <c r="H36" s="82">
        <f t="shared" si="12"/>
        <v>20</v>
      </c>
      <c r="I36" s="80"/>
      <c r="J36" s="80"/>
      <c r="K36" s="83"/>
      <c r="L36" s="87"/>
      <c r="M36" s="82" t="str">
        <f t="shared" si="7"/>
        <v>29.11.</v>
      </c>
      <c r="N36" s="80"/>
      <c r="O36" s="80"/>
      <c r="P36" s="80"/>
      <c r="Q36" s="83"/>
      <c r="R36" s="87"/>
      <c r="S36" s="84">
        <f t="shared" si="13"/>
        <v>0.88333333333333319</v>
      </c>
      <c r="T36" s="80"/>
      <c r="U36" s="80"/>
      <c r="V36" s="80"/>
      <c r="W36" s="83"/>
      <c r="X36" s="87"/>
      <c r="Y36" s="78" t="s">
        <v>50</v>
      </c>
      <c r="Z36" s="79"/>
      <c r="AA36" s="79"/>
      <c r="AB36" s="79"/>
      <c r="AC36" s="79"/>
      <c r="AD36" s="79"/>
      <c r="AE36" s="79"/>
      <c r="AF36" s="79"/>
      <c r="AG36" s="79"/>
      <c r="AH36" s="81"/>
      <c r="AI36" s="87"/>
      <c r="AJ36" s="85" t="str">
        <f>$BI$8 &amp; " "</f>
        <v xml:space="preserve">Christoph </v>
      </c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0" t="s">
        <v>2</v>
      </c>
      <c r="AZ36" s="80"/>
      <c r="BA36" s="80"/>
      <c r="BB36" s="76" t="str">
        <f>" " &amp; $AB$8</f>
        <v xml:space="preserve"> Schmiddi</v>
      </c>
      <c r="BC36" s="76"/>
      <c r="BD36" s="76"/>
      <c r="BE36" s="76"/>
      <c r="BF36" s="76"/>
      <c r="BG36" s="76"/>
      <c r="BH36" s="76"/>
      <c r="BI36" s="76"/>
      <c r="BJ36" s="76"/>
      <c r="BK36" s="76"/>
      <c r="BL36" s="76"/>
      <c r="BM36" s="76"/>
      <c r="BN36" s="76"/>
      <c r="BO36" s="76"/>
      <c r="BP36" s="77"/>
      <c r="BQ36" s="87"/>
      <c r="BR36" s="78">
        <v>2</v>
      </c>
      <c r="BS36" s="79"/>
      <c r="BT36" s="79"/>
      <c r="BU36" s="79"/>
      <c r="BV36" s="79"/>
      <c r="BW36" s="80" t="s">
        <v>2</v>
      </c>
      <c r="BX36" s="80"/>
      <c r="BY36" s="80"/>
      <c r="BZ36" s="79">
        <v>3</v>
      </c>
      <c r="CA36" s="79"/>
      <c r="CB36" s="79"/>
      <c r="CC36" s="79"/>
      <c r="CD36" s="81"/>
      <c r="CE36" s="65"/>
      <c r="CF36" s="115"/>
      <c r="CG36" s="1">
        <f t="shared" si="8"/>
        <v>1</v>
      </c>
      <c r="CH36" s="1">
        <f t="shared" si="9"/>
        <v>0</v>
      </c>
      <c r="CI36" s="1">
        <f t="shared" si="10"/>
        <v>0</v>
      </c>
      <c r="CJ36" s="1">
        <f t="shared" si="11"/>
        <v>1</v>
      </c>
    </row>
    <row r="37" spans="1:88" ht="11.25" customHeight="1" x14ac:dyDescent="0.3">
      <c r="A37" s="11"/>
      <c r="B37" s="61"/>
      <c r="C37" s="92"/>
      <c r="D37" s="93"/>
      <c r="E37" s="93"/>
      <c r="F37" s="94"/>
      <c r="G37" s="87"/>
      <c r="H37" s="82">
        <f t="shared" si="12"/>
        <v>21</v>
      </c>
      <c r="I37" s="80"/>
      <c r="J37" s="80"/>
      <c r="K37" s="83"/>
      <c r="L37" s="87"/>
      <c r="M37" s="82" t="str">
        <f t="shared" si="7"/>
        <v>29.11.</v>
      </c>
      <c r="N37" s="80"/>
      <c r="O37" s="80"/>
      <c r="P37" s="80"/>
      <c r="Q37" s="83"/>
      <c r="R37" s="87"/>
      <c r="S37" s="84">
        <f t="shared" si="13"/>
        <v>0.88333333333333319</v>
      </c>
      <c r="T37" s="80"/>
      <c r="U37" s="80"/>
      <c r="V37" s="80"/>
      <c r="W37" s="83"/>
      <c r="X37" s="87"/>
      <c r="Y37" s="78" t="s">
        <v>58</v>
      </c>
      <c r="Z37" s="79"/>
      <c r="AA37" s="79"/>
      <c r="AB37" s="79"/>
      <c r="AC37" s="79"/>
      <c r="AD37" s="79"/>
      <c r="AE37" s="79"/>
      <c r="AF37" s="79"/>
      <c r="AG37" s="79"/>
      <c r="AH37" s="81"/>
      <c r="AI37" s="87"/>
      <c r="AJ37" s="85" t="str">
        <f>$BT$8 &amp; " "</f>
        <v xml:space="preserve">Markus </v>
      </c>
      <c r="AK37" s="86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  <c r="AY37" s="80" t="s">
        <v>2</v>
      </c>
      <c r="AZ37" s="80"/>
      <c r="BA37" s="80"/>
      <c r="BB37" s="76" t="str">
        <f>" " &amp; $AX$8</f>
        <v xml:space="preserve"> Ratze</v>
      </c>
      <c r="BC37" s="76"/>
      <c r="BD37" s="76"/>
      <c r="BE37" s="76"/>
      <c r="BF37" s="76"/>
      <c r="BG37" s="76"/>
      <c r="BH37" s="76"/>
      <c r="BI37" s="76"/>
      <c r="BJ37" s="76"/>
      <c r="BK37" s="76"/>
      <c r="BL37" s="76"/>
      <c r="BM37" s="76"/>
      <c r="BN37" s="76"/>
      <c r="BO37" s="76"/>
      <c r="BP37" s="77"/>
      <c r="BQ37" s="87"/>
      <c r="BR37" s="78">
        <v>0</v>
      </c>
      <c r="BS37" s="79"/>
      <c r="BT37" s="79"/>
      <c r="BU37" s="79"/>
      <c r="BV37" s="79"/>
      <c r="BW37" s="80" t="s">
        <v>2</v>
      </c>
      <c r="BX37" s="80"/>
      <c r="BY37" s="80"/>
      <c r="BZ37" s="79">
        <v>0</v>
      </c>
      <c r="CA37" s="79"/>
      <c r="CB37" s="79"/>
      <c r="CC37" s="79"/>
      <c r="CD37" s="81"/>
      <c r="CE37" s="65"/>
      <c r="CF37" s="115"/>
      <c r="CG37" s="1">
        <f t="shared" si="8"/>
        <v>1</v>
      </c>
      <c r="CH37" s="1">
        <f t="shared" si="9"/>
        <v>0</v>
      </c>
      <c r="CI37" s="1">
        <f t="shared" si="10"/>
        <v>1</v>
      </c>
      <c r="CJ37" s="1">
        <f t="shared" si="11"/>
        <v>0</v>
      </c>
    </row>
    <row r="38" spans="1:88" ht="11.25" customHeight="1" x14ac:dyDescent="0.3">
      <c r="A38" s="11"/>
      <c r="B38" s="61"/>
      <c r="C38" s="92"/>
      <c r="D38" s="93"/>
      <c r="E38" s="93"/>
      <c r="F38" s="94"/>
      <c r="G38" s="87"/>
      <c r="H38" s="82">
        <f t="shared" si="12"/>
        <v>22</v>
      </c>
      <c r="I38" s="80"/>
      <c r="J38" s="80"/>
      <c r="K38" s="83"/>
      <c r="L38" s="87"/>
      <c r="M38" s="82" t="str">
        <f t="shared" si="7"/>
        <v>29.11.</v>
      </c>
      <c r="N38" s="80"/>
      <c r="O38" s="80"/>
      <c r="P38" s="80"/>
      <c r="Q38" s="83"/>
      <c r="R38" s="87"/>
      <c r="S38" s="84">
        <f t="shared" si="13"/>
        <v>0.8916666666666665</v>
      </c>
      <c r="T38" s="80"/>
      <c r="U38" s="80"/>
      <c r="V38" s="80"/>
      <c r="W38" s="83"/>
      <c r="X38" s="87"/>
      <c r="Y38" s="82" t="s">
        <v>36</v>
      </c>
      <c r="Z38" s="80"/>
      <c r="AA38" s="80"/>
      <c r="AB38" s="80"/>
      <c r="AC38" s="80"/>
      <c r="AD38" s="80"/>
      <c r="AE38" s="80"/>
      <c r="AF38" s="80"/>
      <c r="AG38" s="80"/>
      <c r="AH38" s="83"/>
      <c r="AI38" s="87"/>
      <c r="AJ38" s="85" t="str">
        <f>$Q$8 &amp; " "</f>
        <v xml:space="preserve">Jule </v>
      </c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0" t="s">
        <v>2</v>
      </c>
      <c r="AZ38" s="80"/>
      <c r="BA38" s="80"/>
      <c r="BB38" s="76" t="str">
        <f>" " &amp; $BI$8</f>
        <v xml:space="preserve"> Christoph</v>
      </c>
      <c r="BC38" s="76"/>
      <c r="BD38" s="76"/>
      <c r="BE38" s="76"/>
      <c r="BF38" s="76"/>
      <c r="BG38" s="76"/>
      <c r="BH38" s="76"/>
      <c r="BI38" s="76"/>
      <c r="BJ38" s="76"/>
      <c r="BK38" s="76"/>
      <c r="BL38" s="76"/>
      <c r="BM38" s="76"/>
      <c r="BN38" s="76"/>
      <c r="BO38" s="76"/>
      <c r="BP38" s="77"/>
      <c r="BQ38" s="87"/>
      <c r="BR38" s="78">
        <v>1</v>
      </c>
      <c r="BS38" s="79"/>
      <c r="BT38" s="79"/>
      <c r="BU38" s="79"/>
      <c r="BV38" s="79"/>
      <c r="BW38" s="80" t="s">
        <v>2</v>
      </c>
      <c r="BX38" s="80"/>
      <c r="BY38" s="80"/>
      <c r="BZ38" s="79">
        <v>1</v>
      </c>
      <c r="CA38" s="79"/>
      <c r="CB38" s="79"/>
      <c r="CC38" s="79"/>
      <c r="CD38" s="81"/>
      <c r="CE38" s="65"/>
      <c r="CF38" s="115"/>
      <c r="CG38" s="1">
        <f t="shared" si="8"/>
        <v>1</v>
      </c>
      <c r="CH38" s="1">
        <f t="shared" si="9"/>
        <v>0</v>
      </c>
      <c r="CI38" s="1">
        <f t="shared" si="10"/>
        <v>1</v>
      </c>
      <c r="CJ38" s="1">
        <f t="shared" si="11"/>
        <v>0</v>
      </c>
    </row>
    <row r="39" spans="1:88" ht="11.25" customHeight="1" x14ac:dyDescent="0.3">
      <c r="A39" s="11"/>
      <c r="B39" s="61"/>
      <c r="C39" s="92"/>
      <c r="D39" s="93"/>
      <c r="E39" s="93"/>
      <c r="F39" s="94"/>
      <c r="G39" s="87"/>
      <c r="H39" s="82">
        <f t="shared" si="12"/>
        <v>23</v>
      </c>
      <c r="I39" s="80"/>
      <c r="J39" s="80"/>
      <c r="K39" s="83"/>
      <c r="L39" s="87"/>
      <c r="M39" s="82" t="str">
        <f t="shared" si="7"/>
        <v>29.11.</v>
      </c>
      <c r="N39" s="80"/>
      <c r="O39" s="80"/>
      <c r="P39" s="80"/>
      <c r="Q39" s="83"/>
      <c r="R39" s="87"/>
      <c r="S39" s="84">
        <f t="shared" si="13"/>
        <v>0.8916666666666665</v>
      </c>
      <c r="T39" s="80"/>
      <c r="U39" s="80"/>
      <c r="V39" s="80"/>
      <c r="W39" s="83"/>
      <c r="X39" s="87"/>
      <c r="Y39" s="78" t="s">
        <v>50</v>
      </c>
      <c r="Z39" s="79"/>
      <c r="AA39" s="79"/>
      <c r="AB39" s="79"/>
      <c r="AC39" s="79"/>
      <c r="AD39" s="79"/>
      <c r="AE39" s="79"/>
      <c r="AF39" s="79"/>
      <c r="AG39" s="79"/>
      <c r="AH39" s="81"/>
      <c r="AI39" s="87"/>
      <c r="AJ39" s="85" t="str">
        <f>$AX$8 &amp; " "</f>
        <v xml:space="preserve">Ratze </v>
      </c>
      <c r="AK39" s="86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0" t="s">
        <v>2</v>
      </c>
      <c r="AZ39" s="80"/>
      <c r="BA39" s="80"/>
      <c r="BB39" s="76" t="str">
        <f>" " &amp; $AB$8</f>
        <v xml:space="preserve"> Schmiddi</v>
      </c>
      <c r="BC39" s="76"/>
      <c r="BD39" s="76"/>
      <c r="BE39" s="76"/>
      <c r="BF39" s="76"/>
      <c r="BG39" s="76"/>
      <c r="BH39" s="76"/>
      <c r="BI39" s="76"/>
      <c r="BJ39" s="76"/>
      <c r="BK39" s="76"/>
      <c r="BL39" s="76"/>
      <c r="BM39" s="76"/>
      <c r="BN39" s="76"/>
      <c r="BO39" s="76"/>
      <c r="BP39" s="77"/>
      <c r="BQ39" s="87"/>
      <c r="BR39" s="78">
        <v>3</v>
      </c>
      <c r="BS39" s="79"/>
      <c r="BT39" s="79"/>
      <c r="BU39" s="79"/>
      <c r="BV39" s="79"/>
      <c r="BW39" s="80" t="s">
        <v>2</v>
      </c>
      <c r="BX39" s="80"/>
      <c r="BY39" s="80"/>
      <c r="BZ39" s="79">
        <v>3</v>
      </c>
      <c r="CA39" s="79"/>
      <c r="CB39" s="79"/>
      <c r="CC39" s="79"/>
      <c r="CD39" s="81"/>
      <c r="CE39" s="65"/>
      <c r="CF39" s="115"/>
      <c r="CG39" s="1">
        <f t="shared" si="8"/>
        <v>1</v>
      </c>
      <c r="CH39" s="1">
        <f t="shared" si="9"/>
        <v>0</v>
      </c>
      <c r="CI39" s="1">
        <f t="shared" si="10"/>
        <v>1</v>
      </c>
      <c r="CJ39" s="1">
        <f t="shared" si="11"/>
        <v>0</v>
      </c>
    </row>
    <row r="40" spans="1:88" ht="11.25" customHeight="1" x14ac:dyDescent="0.3">
      <c r="A40" s="11"/>
      <c r="B40" s="61"/>
      <c r="C40" s="92"/>
      <c r="D40" s="93"/>
      <c r="E40" s="93"/>
      <c r="F40" s="94"/>
      <c r="G40" s="87"/>
      <c r="H40" s="82">
        <f t="shared" si="12"/>
        <v>24</v>
      </c>
      <c r="I40" s="80"/>
      <c r="J40" s="80"/>
      <c r="K40" s="83"/>
      <c r="L40" s="87"/>
      <c r="M40" s="82" t="str">
        <f t="shared" si="7"/>
        <v>29.11.</v>
      </c>
      <c r="N40" s="80"/>
      <c r="O40" s="80"/>
      <c r="P40" s="80"/>
      <c r="Q40" s="83"/>
      <c r="R40" s="87"/>
      <c r="S40" s="84">
        <f t="shared" si="13"/>
        <v>0.8916666666666665</v>
      </c>
      <c r="T40" s="80"/>
      <c r="U40" s="80"/>
      <c r="V40" s="80"/>
      <c r="W40" s="83"/>
      <c r="X40" s="87"/>
      <c r="Y40" s="78" t="s">
        <v>58</v>
      </c>
      <c r="Z40" s="79"/>
      <c r="AA40" s="79"/>
      <c r="AB40" s="79"/>
      <c r="AC40" s="79"/>
      <c r="AD40" s="79"/>
      <c r="AE40" s="79"/>
      <c r="AF40" s="79"/>
      <c r="AG40" s="79"/>
      <c r="AH40" s="81"/>
      <c r="AI40" s="87"/>
      <c r="AJ40" s="85" t="str">
        <f>$AM$8 &amp; " "</f>
        <v xml:space="preserve">Patrick </v>
      </c>
      <c r="AK40" s="86"/>
      <c r="AL40" s="86"/>
      <c r="AM40" s="86"/>
      <c r="AN40" s="86"/>
      <c r="AO40" s="86"/>
      <c r="AP40" s="86"/>
      <c r="AQ40" s="86"/>
      <c r="AR40" s="86"/>
      <c r="AS40" s="86"/>
      <c r="AT40" s="86"/>
      <c r="AU40" s="86"/>
      <c r="AV40" s="86"/>
      <c r="AW40" s="86"/>
      <c r="AX40" s="86"/>
      <c r="AY40" s="80" t="s">
        <v>2</v>
      </c>
      <c r="AZ40" s="80"/>
      <c r="BA40" s="80"/>
      <c r="BB40" s="76" t="str">
        <f>" " &amp; $BT$8</f>
        <v xml:space="preserve"> Markus</v>
      </c>
      <c r="BC40" s="76"/>
      <c r="BD40" s="76"/>
      <c r="BE40" s="76"/>
      <c r="BF40" s="76"/>
      <c r="BG40" s="76"/>
      <c r="BH40" s="76"/>
      <c r="BI40" s="76"/>
      <c r="BJ40" s="76"/>
      <c r="BK40" s="76"/>
      <c r="BL40" s="76"/>
      <c r="BM40" s="76"/>
      <c r="BN40" s="76"/>
      <c r="BO40" s="76"/>
      <c r="BP40" s="77"/>
      <c r="BQ40" s="87"/>
      <c r="BR40" s="78">
        <v>0</v>
      </c>
      <c r="BS40" s="79"/>
      <c r="BT40" s="79"/>
      <c r="BU40" s="79"/>
      <c r="BV40" s="79"/>
      <c r="BW40" s="80" t="s">
        <v>2</v>
      </c>
      <c r="BX40" s="80"/>
      <c r="BY40" s="80"/>
      <c r="BZ40" s="79">
        <v>2</v>
      </c>
      <c r="CA40" s="79"/>
      <c r="CB40" s="79"/>
      <c r="CC40" s="79"/>
      <c r="CD40" s="81"/>
      <c r="CE40" s="65"/>
      <c r="CF40" s="115"/>
      <c r="CG40" s="1">
        <f t="shared" si="8"/>
        <v>1</v>
      </c>
      <c r="CH40" s="1">
        <f t="shared" si="9"/>
        <v>0</v>
      </c>
      <c r="CI40" s="1">
        <f t="shared" si="10"/>
        <v>0</v>
      </c>
      <c r="CJ40" s="1">
        <f t="shared" si="11"/>
        <v>1</v>
      </c>
    </row>
    <row r="41" spans="1:88" ht="11.25" customHeight="1" x14ac:dyDescent="0.3">
      <c r="A41" s="11"/>
      <c r="B41" s="61"/>
      <c r="C41" s="92"/>
      <c r="D41" s="93"/>
      <c r="E41" s="93"/>
      <c r="F41" s="94"/>
      <c r="G41" s="87"/>
      <c r="H41" s="82">
        <f t="shared" si="12"/>
        <v>25</v>
      </c>
      <c r="I41" s="80"/>
      <c r="J41" s="80"/>
      <c r="K41" s="83"/>
      <c r="L41" s="87"/>
      <c r="M41" s="82" t="str">
        <f t="shared" si="7"/>
        <v>29.11.</v>
      </c>
      <c r="N41" s="80"/>
      <c r="O41" s="80"/>
      <c r="P41" s="80"/>
      <c r="Q41" s="83"/>
      <c r="R41" s="87"/>
      <c r="S41" s="84">
        <f t="shared" si="13"/>
        <v>0.8999999999999998</v>
      </c>
      <c r="T41" s="80"/>
      <c r="U41" s="80"/>
      <c r="V41" s="80"/>
      <c r="W41" s="83"/>
      <c r="X41" s="87"/>
      <c r="Y41" s="82" t="s">
        <v>36</v>
      </c>
      <c r="Z41" s="80"/>
      <c r="AA41" s="80"/>
      <c r="AB41" s="80"/>
      <c r="AC41" s="80"/>
      <c r="AD41" s="80"/>
      <c r="AE41" s="80"/>
      <c r="AF41" s="80"/>
      <c r="AG41" s="80"/>
      <c r="AH41" s="83"/>
      <c r="AI41" s="87"/>
      <c r="AJ41" s="85" t="str">
        <f>$AX$8 &amp; " "</f>
        <v xml:space="preserve">Ratze </v>
      </c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0" t="s">
        <v>2</v>
      </c>
      <c r="AZ41" s="80"/>
      <c r="BA41" s="80"/>
      <c r="BB41" s="76" t="str">
        <f>" " &amp; $Q$8</f>
        <v xml:space="preserve"> Jule</v>
      </c>
      <c r="BC41" s="76"/>
      <c r="BD41" s="76"/>
      <c r="BE41" s="76"/>
      <c r="BF41" s="76"/>
      <c r="BG41" s="76"/>
      <c r="BH41" s="76"/>
      <c r="BI41" s="76"/>
      <c r="BJ41" s="76"/>
      <c r="BK41" s="76"/>
      <c r="BL41" s="76"/>
      <c r="BM41" s="76"/>
      <c r="BN41" s="76"/>
      <c r="BO41" s="76"/>
      <c r="BP41" s="77"/>
      <c r="BQ41" s="87"/>
      <c r="BR41" s="78">
        <v>1</v>
      </c>
      <c r="BS41" s="79"/>
      <c r="BT41" s="79"/>
      <c r="BU41" s="79"/>
      <c r="BV41" s="79"/>
      <c r="BW41" s="80" t="s">
        <v>2</v>
      </c>
      <c r="BX41" s="80"/>
      <c r="BY41" s="80"/>
      <c r="BZ41" s="79">
        <v>0</v>
      </c>
      <c r="CA41" s="79"/>
      <c r="CB41" s="79"/>
      <c r="CC41" s="79"/>
      <c r="CD41" s="81"/>
      <c r="CE41" s="65"/>
      <c r="CF41" s="115"/>
      <c r="CG41" s="1">
        <f t="shared" si="8"/>
        <v>1</v>
      </c>
      <c r="CH41" s="1">
        <f t="shared" si="9"/>
        <v>1</v>
      </c>
      <c r="CI41" s="1">
        <f t="shared" si="10"/>
        <v>0</v>
      </c>
      <c r="CJ41" s="1">
        <f t="shared" si="11"/>
        <v>0</v>
      </c>
    </row>
    <row r="42" spans="1:88" ht="11.25" customHeight="1" x14ac:dyDescent="0.3">
      <c r="A42" s="11"/>
      <c r="B42" s="61"/>
      <c r="C42" s="92"/>
      <c r="D42" s="93"/>
      <c r="E42" s="93"/>
      <c r="F42" s="94"/>
      <c r="G42" s="87"/>
      <c r="H42" s="82">
        <f t="shared" si="12"/>
        <v>26</v>
      </c>
      <c r="I42" s="80"/>
      <c r="J42" s="80"/>
      <c r="K42" s="83"/>
      <c r="L42" s="87"/>
      <c r="M42" s="82" t="str">
        <f t="shared" si="7"/>
        <v>29.11.</v>
      </c>
      <c r="N42" s="80"/>
      <c r="O42" s="80"/>
      <c r="P42" s="80"/>
      <c r="Q42" s="83"/>
      <c r="R42" s="87"/>
      <c r="S42" s="84">
        <f t="shared" si="13"/>
        <v>0.8999999999999998</v>
      </c>
      <c r="T42" s="80"/>
      <c r="U42" s="80"/>
      <c r="V42" s="80"/>
      <c r="W42" s="83"/>
      <c r="X42" s="87"/>
      <c r="Y42" s="78" t="s">
        <v>50</v>
      </c>
      <c r="Z42" s="79"/>
      <c r="AA42" s="79"/>
      <c r="AB42" s="79"/>
      <c r="AC42" s="79"/>
      <c r="AD42" s="79"/>
      <c r="AE42" s="79"/>
      <c r="AF42" s="79"/>
      <c r="AG42" s="79"/>
      <c r="AH42" s="81"/>
      <c r="AI42" s="87"/>
      <c r="AJ42" s="85" t="str">
        <f>$AB$8 &amp; " "</f>
        <v xml:space="preserve">Schmiddi </v>
      </c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0" t="s">
        <v>2</v>
      </c>
      <c r="AZ42" s="80"/>
      <c r="BA42" s="80"/>
      <c r="BB42" s="76" t="str">
        <f>" " &amp; $BT$8</f>
        <v xml:space="preserve"> Markus</v>
      </c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7"/>
      <c r="BQ42" s="87"/>
      <c r="BR42" s="78">
        <v>3</v>
      </c>
      <c r="BS42" s="79"/>
      <c r="BT42" s="79"/>
      <c r="BU42" s="79"/>
      <c r="BV42" s="79"/>
      <c r="BW42" s="80" t="s">
        <v>2</v>
      </c>
      <c r="BX42" s="80"/>
      <c r="BY42" s="80"/>
      <c r="BZ42" s="79">
        <v>2</v>
      </c>
      <c r="CA42" s="79"/>
      <c r="CB42" s="79"/>
      <c r="CC42" s="79"/>
      <c r="CD42" s="81"/>
      <c r="CE42" s="65"/>
      <c r="CF42" s="115"/>
      <c r="CG42" s="1">
        <f t="shared" si="8"/>
        <v>1</v>
      </c>
      <c r="CH42" s="1">
        <f t="shared" si="9"/>
        <v>1</v>
      </c>
      <c r="CI42" s="1">
        <f t="shared" si="10"/>
        <v>0</v>
      </c>
      <c r="CJ42" s="1">
        <f t="shared" si="11"/>
        <v>0</v>
      </c>
    </row>
    <row r="43" spans="1:88" ht="11.25" customHeight="1" x14ac:dyDescent="0.3">
      <c r="A43" s="11"/>
      <c r="B43" s="61"/>
      <c r="C43" s="92"/>
      <c r="D43" s="93"/>
      <c r="E43" s="93"/>
      <c r="F43" s="94"/>
      <c r="G43" s="87"/>
      <c r="H43" s="82">
        <f t="shared" si="12"/>
        <v>27</v>
      </c>
      <c r="I43" s="80"/>
      <c r="J43" s="80"/>
      <c r="K43" s="83"/>
      <c r="L43" s="87"/>
      <c r="M43" s="82" t="str">
        <f t="shared" si="7"/>
        <v>29.11.</v>
      </c>
      <c r="N43" s="80"/>
      <c r="O43" s="80"/>
      <c r="P43" s="80"/>
      <c r="Q43" s="83"/>
      <c r="R43" s="87"/>
      <c r="S43" s="84">
        <f t="shared" si="13"/>
        <v>0.8999999999999998</v>
      </c>
      <c r="T43" s="80"/>
      <c r="U43" s="80"/>
      <c r="V43" s="80"/>
      <c r="W43" s="83"/>
      <c r="X43" s="87"/>
      <c r="Y43" s="78" t="s">
        <v>58</v>
      </c>
      <c r="Z43" s="79"/>
      <c r="AA43" s="79"/>
      <c r="AB43" s="79"/>
      <c r="AC43" s="79"/>
      <c r="AD43" s="79"/>
      <c r="AE43" s="79"/>
      <c r="AF43" s="79"/>
      <c r="AG43" s="79"/>
      <c r="AH43" s="81"/>
      <c r="AI43" s="87"/>
      <c r="AJ43" s="85" t="str">
        <f>$BI$8 &amp; " "</f>
        <v xml:space="preserve">Christoph </v>
      </c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0" t="s">
        <v>2</v>
      </c>
      <c r="AZ43" s="80"/>
      <c r="BA43" s="80"/>
      <c r="BB43" s="76" t="str">
        <f>" " &amp; $AM$8</f>
        <v xml:space="preserve"> Patrick</v>
      </c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7"/>
      <c r="BQ43" s="87"/>
      <c r="BR43" s="78">
        <v>0</v>
      </c>
      <c r="BS43" s="79"/>
      <c r="BT43" s="79"/>
      <c r="BU43" s="79"/>
      <c r="BV43" s="79"/>
      <c r="BW43" s="80" t="s">
        <v>2</v>
      </c>
      <c r="BX43" s="80"/>
      <c r="BY43" s="80"/>
      <c r="BZ43" s="79">
        <v>0</v>
      </c>
      <c r="CA43" s="79"/>
      <c r="CB43" s="79"/>
      <c r="CC43" s="79"/>
      <c r="CD43" s="81"/>
      <c r="CE43" s="65"/>
      <c r="CF43" s="115"/>
      <c r="CG43" s="1">
        <f t="shared" si="8"/>
        <v>1</v>
      </c>
      <c r="CH43" s="1">
        <f t="shared" si="9"/>
        <v>0</v>
      </c>
      <c r="CI43" s="1">
        <f t="shared" si="10"/>
        <v>1</v>
      </c>
      <c r="CJ43" s="1">
        <f t="shared" si="11"/>
        <v>0</v>
      </c>
    </row>
    <row r="44" spans="1:88" ht="11.25" customHeight="1" x14ac:dyDescent="0.3">
      <c r="A44" s="11"/>
      <c r="B44" s="61"/>
      <c r="C44" s="92"/>
      <c r="D44" s="93"/>
      <c r="E44" s="93"/>
      <c r="F44" s="94"/>
      <c r="G44" s="87"/>
      <c r="H44" s="82">
        <f t="shared" si="12"/>
        <v>28</v>
      </c>
      <c r="I44" s="80"/>
      <c r="J44" s="80"/>
      <c r="K44" s="83"/>
      <c r="L44" s="87"/>
      <c r="M44" s="82" t="str">
        <f t="shared" si="7"/>
        <v>29.11.</v>
      </c>
      <c r="N44" s="80"/>
      <c r="O44" s="80"/>
      <c r="P44" s="80"/>
      <c r="Q44" s="83"/>
      <c r="R44" s="87"/>
      <c r="S44" s="84">
        <f t="shared" si="13"/>
        <v>0.9083333333333331</v>
      </c>
      <c r="T44" s="80"/>
      <c r="U44" s="80"/>
      <c r="V44" s="80"/>
      <c r="W44" s="83"/>
      <c r="X44" s="87"/>
      <c r="Y44" s="82" t="s">
        <v>36</v>
      </c>
      <c r="Z44" s="80"/>
      <c r="AA44" s="80"/>
      <c r="AB44" s="80"/>
      <c r="AC44" s="80"/>
      <c r="AD44" s="80"/>
      <c r="AE44" s="80"/>
      <c r="AF44" s="80"/>
      <c r="AG44" s="80"/>
      <c r="AH44" s="83"/>
      <c r="AI44" s="87"/>
      <c r="AJ44" s="85" t="str">
        <f>$Q$8 &amp; " "</f>
        <v xml:space="preserve">Jule </v>
      </c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0" t="s">
        <v>2</v>
      </c>
      <c r="AZ44" s="80"/>
      <c r="BA44" s="80"/>
      <c r="BB44" s="76" t="str">
        <f>" " &amp; $BT$8</f>
        <v xml:space="preserve"> Markus</v>
      </c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7"/>
      <c r="BQ44" s="87"/>
      <c r="BR44" s="78">
        <v>0</v>
      </c>
      <c r="BS44" s="79"/>
      <c r="BT44" s="79"/>
      <c r="BU44" s="79"/>
      <c r="BV44" s="79"/>
      <c r="BW44" s="80" t="s">
        <v>2</v>
      </c>
      <c r="BX44" s="80"/>
      <c r="BY44" s="80"/>
      <c r="BZ44" s="79">
        <v>3</v>
      </c>
      <c r="CA44" s="79"/>
      <c r="CB44" s="79"/>
      <c r="CC44" s="79"/>
      <c r="CD44" s="81"/>
      <c r="CE44" s="65"/>
      <c r="CF44" s="115"/>
      <c r="CG44" s="1">
        <f t="shared" si="8"/>
        <v>1</v>
      </c>
      <c r="CH44" s="1">
        <f t="shared" si="9"/>
        <v>0</v>
      </c>
      <c r="CI44" s="1">
        <f t="shared" si="10"/>
        <v>0</v>
      </c>
      <c r="CJ44" s="1">
        <f t="shared" si="11"/>
        <v>1</v>
      </c>
    </row>
    <row r="45" spans="1:88" ht="11.25" customHeight="1" x14ac:dyDescent="0.3">
      <c r="A45" s="11"/>
      <c r="B45" s="61"/>
      <c r="C45" s="92"/>
      <c r="D45" s="93"/>
      <c r="E45" s="93"/>
      <c r="F45" s="94"/>
      <c r="G45" s="87"/>
      <c r="H45" s="82">
        <f t="shared" si="12"/>
        <v>29</v>
      </c>
      <c r="I45" s="80"/>
      <c r="J45" s="80"/>
      <c r="K45" s="83"/>
      <c r="L45" s="87"/>
      <c r="M45" s="82" t="str">
        <f t="shared" si="7"/>
        <v>29.11.</v>
      </c>
      <c r="N45" s="80"/>
      <c r="O45" s="80"/>
      <c r="P45" s="80"/>
      <c r="Q45" s="83"/>
      <c r="R45" s="87"/>
      <c r="S45" s="84">
        <f t="shared" si="13"/>
        <v>0.9083333333333331</v>
      </c>
      <c r="T45" s="80"/>
      <c r="U45" s="80"/>
      <c r="V45" s="80"/>
      <c r="W45" s="83"/>
      <c r="X45" s="87"/>
      <c r="Y45" s="78" t="s">
        <v>50</v>
      </c>
      <c r="Z45" s="79"/>
      <c r="AA45" s="79"/>
      <c r="AB45" s="79"/>
      <c r="AC45" s="79"/>
      <c r="AD45" s="79"/>
      <c r="AE45" s="79"/>
      <c r="AF45" s="79"/>
      <c r="AG45" s="79"/>
      <c r="AH45" s="81"/>
      <c r="AI45" s="87"/>
      <c r="AJ45" s="85" t="str">
        <f>$AM$8 &amp; " "</f>
        <v xml:space="preserve">Patrick </v>
      </c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0" t="s">
        <v>2</v>
      </c>
      <c r="AZ45" s="80"/>
      <c r="BA45" s="80"/>
      <c r="BB45" s="76" t="str">
        <f>" " &amp; $AB$8</f>
        <v xml:space="preserve"> Schmiddi</v>
      </c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7"/>
      <c r="BQ45" s="87"/>
      <c r="BR45" s="78">
        <v>3</v>
      </c>
      <c r="BS45" s="79"/>
      <c r="BT45" s="79"/>
      <c r="BU45" s="79"/>
      <c r="BV45" s="79"/>
      <c r="BW45" s="80" t="s">
        <v>2</v>
      </c>
      <c r="BX45" s="80"/>
      <c r="BY45" s="80"/>
      <c r="BZ45" s="79">
        <v>5</v>
      </c>
      <c r="CA45" s="79"/>
      <c r="CB45" s="79"/>
      <c r="CC45" s="79"/>
      <c r="CD45" s="81"/>
      <c r="CE45" s="65"/>
      <c r="CF45" s="115"/>
      <c r="CG45" s="1">
        <f t="shared" si="8"/>
        <v>1</v>
      </c>
      <c r="CH45" s="1">
        <f t="shared" si="9"/>
        <v>0</v>
      </c>
      <c r="CI45" s="1">
        <f t="shared" si="10"/>
        <v>0</v>
      </c>
      <c r="CJ45" s="1">
        <f t="shared" si="11"/>
        <v>1</v>
      </c>
    </row>
    <row r="46" spans="1:88" ht="11.25" customHeight="1" x14ac:dyDescent="0.3">
      <c r="A46" s="11"/>
      <c r="B46" s="61"/>
      <c r="C46" s="95"/>
      <c r="D46" s="96"/>
      <c r="E46" s="96"/>
      <c r="F46" s="97"/>
      <c r="G46" s="87"/>
      <c r="H46" s="82">
        <f t="shared" si="12"/>
        <v>30</v>
      </c>
      <c r="I46" s="80"/>
      <c r="J46" s="80"/>
      <c r="K46" s="83"/>
      <c r="L46" s="87"/>
      <c r="M46" s="82" t="str">
        <f t="shared" si="7"/>
        <v>29.11.</v>
      </c>
      <c r="N46" s="80"/>
      <c r="O46" s="80"/>
      <c r="P46" s="80"/>
      <c r="Q46" s="83"/>
      <c r="R46" s="87"/>
      <c r="S46" s="84">
        <f t="shared" si="13"/>
        <v>0.9083333333333331</v>
      </c>
      <c r="T46" s="80"/>
      <c r="U46" s="80"/>
      <c r="V46" s="80"/>
      <c r="W46" s="83"/>
      <c r="X46" s="87"/>
      <c r="Y46" s="78" t="s">
        <v>58</v>
      </c>
      <c r="Z46" s="79"/>
      <c r="AA46" s="79"/>
      <c r="AB46" s="79"/>
      <c r="AC46" s="79"/>
      <c r="AD46" s="79"/>
      <c r="AE46" s="79"/>
      <c r="AF46" s="79"/>
      <c r="AG46" s="79"/>
      <c r="AH46" s="81"/>
      <c r="AI46" s="87"/>
      <c r="AJ46" s="85" t="str">
        <f>$BI$8 &amp; " "</f>
        <v xml:space="preserve">Christoph </v>
      </c>
      <c r="AK46" s="86"/>
      <c r="AL46" s="86"/>
      <c r="AM46" s="86"/>
      <c r="AN46" s="86"/>
      <c r="AO46" s="86"/>
      <c r="AP46" s="86"/>
      <c r="AQ46" s="86"/>
      <c r="AR46" s="86"/>
      <c r="AS46" s="86"/>
      <c r="AT46" s="86"/>
      <c r="AU46" s="86"/>
      <c r="AV46" s="86"/>
      <c r="AW46" s="86"/>
      <c r="AX46" s="86"/>
      <c r="AY46" s="80" t="s">
        <v>2</v>
      </c>
      <c r="AZ46" s="80"/>
      <c r="BA46" s="80"/>
      <c r="BB46" s="76" t="str">
        <f>" " &amp; $AX$8</f>
        <v xml:space="preserve"> Ratze</v>
      </c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7"/>
      <c r="BQ46" s="87"/>
      <c r="BR46" s="78">
        <v>0</v>
      </c>
      <c r="BS46" s="79"/>
      <c r="BT46" s="79"/>
      <c r="BU46" s="79"/>
      <c r="BV46" s="79"/>
      <c r="BW46" s="80" t="s">
        <v>2</v>
      </c>
      <c r="BX46" s="80"/>
      <c r="BY46" s="80"/>
      <c r="BZ46" s="79">
        <v>3</v>
      </c>
      <c r="CA46" s="79"/>
      <c r="CB46" s="79"/>
      <c r="CC46" s="79"/>
      <c r="CD46" s="81"/>
      <c r="CE46" s="65"/>
      <c r="CF46" s="115"/>
      <c r="CG46" s="1">
        <f t="shared" si="8"/>
        <v>1</v>
      </c>
      <c r="CH46" s="1">
        <f t="shared" si="9"/>
        <v>0</v>
      </c>
      <c r="CI46" s="1">
        <f t="shared" si="10"/>
        <v>0</v>
      </c>
      <c r="CJ46" s="1">
        <f t="shared" si="11"/>
        <v>1</v>
      </c>
    </row>
    <row r="47" spans="1:88" ht="7.5" customHeight="1" x14ac:dyDescent="0.3">
      <c r="A47" s="11"/>
      <c r="B47" s="47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9"/>
      <c r="CF47" s="115"/>
    </row>
    <row r="48" spans="1:88" ht="11.25" hidden="1" customHeight="1" x14ac:dyDescent="0.3">
      <c r="A48" s="11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8"/>
      <c r="BH48" s="58"/>
      <c r="BI48" s="58"/>
      <c r="BJ48" s="58"/>
      <c r="BK48" s="58"/>
      <c r="BL48" s="58"/>
      <c r="BM48" s="58"/>
      <c r="BN48" s="58"/>
      <c r="BO48" s="58"/>
      <c r="BP48" s="58"/>
      <c r="BQ48" s="58"/>
      <c r="BR48" s="58"/>
      <c r="BS48" s="58"/>
      <c r="BT48" s="58"/>
      <c r="BU48" s="58"/>
      <c r="BV48" s="58"/>
      <c r="BW48" s="58"/>
      <c r="BX48" s="58"/>
      <c r="BY48" s="58"/>
      <c r="BZ48" s="58"/>
      <c r="CA48" s="58"/>
      <c r="CB48" s="58"/>
      <c r="CC48" s="58"/>
      <c r="CD48" s="58"/>
      <c r="CE48" s="58"/>
      <c r="CF48" s="115"/>
    </row>
    <row r="49" spans="1:88" ht="7.5" hidden="1" customHeight="1" x14ac:dyDescent="0.3">
      <c r="A49" s="11"/>
      <c r="B49" s="59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/>
      <c r="BC49" s="58"/>
      <c r="BD49" s="58"/>
      <c r="BE49" s="58"/>
      <c r="BF49" s="58"/>
      <c r="BG49" s="58"/>
      <c r="BH49" s="58"/>
      <c r="BI49" s="58"/>
      <c r="BJ49" s="58"/>
      <c r="BK49" s="58"/>
      <c r="BL49" s="58"/>
      <c r="BM49" s="58"/>
      <c r="BN49" s="58"/>
      <c r="BO49" s="58"/>
      <c r="BP49" s="58"/>
      <c r="BQ49" s="58"/>
      <c r="BR49" s="58"/>
      <c r="BS49" s="58"/>
      <c r="BT49" s="58"/>
      <c r="BU49" s="58"/>
      <c r="BV49" s="58"/>
      <c r="BW49" s="58"/>
      <c r="BX49" s="58"/>
      <c r="BY49" s="58"/>
      <c r="BZ49" s="58"/>
      <c r="CA49" s="58"/>
      <c r="CB49" s="58"/>
      <c r="CC49" s="58"/>
      <c r="CD49" s="58"/>
      <c r="CE49" s="60"/>
      <c r="CF49" s="115"/>
    </row>
    <row r="50" spans="1:88" s="9" customFormat="1" ht="15" hidden="1" customHeight="1" x14ac:dyDescent="0.3">
      <c r="A50" s="11"/>
      <c r="B50" s="61"/>
      <c r="C50" s="62" t="s">
        <v>11</v>
      </c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  <c r="AY50" s="63"/>
      <c r="AZ50" s="63"/>
      <c r="BA50" s="63"/>
      <c r="BB50" s="63"/>
      <c r="BC50" s="63"/>
      <c r="BD50" s="63"/>
      <c r="BE50" s="63"/>
      <c r="BF50" s="63"/>
      <c r="BG50" s="63"/>
      <c r="BH50" s="63"/>
      <c r="BI50" s="63"/>
      <c r="BJ50" s="63"/>
      <c r="BK50" s="63"/>
      <c r="BL50" s="63"/>
      <c r="BM50" s="63"/>
      <c r="BN50" s="63"/>
      <c r="BO50" s="63"/>
      <c r="BP50" s="63"/>
      <c r="BQ50" s="63"/>
      <c r="BR50" s="63"/>
      <c r="BS50" s="63"/>
      <c r="BT50" s="63"/>
      <c r="BU50" s="63"/>
      <c r="BV50" s="63"/>
      <c r="BW50" s="63"/>
      <c r="BX50" s="63"/>
      <c r="BY50" s="63"/>
      <c r="BZ50" s="63"/>
      <c r="CA50" s="63"/>
      <c r="CB50" s="63"/>
      <c r="CC50" s="63"/>
      <c r="CD50" s="64"/>
      <c r="CE50" s="65"/>
      <c r="CF50" s="115"/>
      <c r="CG50" s="2"/>
      <c r="CH50" s="2"/>
      <c r="CI50" s="2"/>
      <c r="CJ50" s="2"/>
    </row>
    <row r="51" spans="1:88" ht="7.5" hidden="1" customHeight="1" x14ac:dyDescent="0.3">
      <c r="A51" s="11"/>
      <c r="B51" s="61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43"/>
      <c r="BS51" s="43"/>
      <c r="BT51" s="43"/>
      <c r="BU51" s="43"/>
      <c r="BV51" s="43"/>
      <c r="BW51" s="43"/>
      <c r="BX51" s="43"/>
      <c r="BY51" s="43"/>
      <c r="BZ51" s="43"/>
      <c r="CA51" s="43"/>
      <c r="CB51" s="43"/>
      <c r="CC51" s="43"/>
      <c r="CD51" s="43"/>
      <c r="CE51" s="65"/>
      <c r="CF51" s="115"/>
    </row>
    <row r="52" spans="1:88" s="5" customFormat="1" ht="11.25" hidden="1" customHeight="1" x14ac:dyDescent="0.3">
      <c r="A52" s="11"/>
      <c r="B52" s="61"/>
      <c r="C52" s="57" t="s">
        <v>12</v>
      </c>
      <c r="D52" s="57"/>
      <c r="E52" s="57"/>
      <c r="F52" s="57"/>
      <c r="G52" s="57"/>
      <c r="H52" s="66" t="str">
        <f>" Spieler"</f>
        <v xml:space="preserve"> Spieler</v>
      </c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8"/>
      <c r="T52" s="57" t="s">
        <v>13</v>
      </c>
      <c r="U52" s="57"/>
      <c r="V52" s="57"/>
      <c r="W52" s="57"/>
      <c r="X52" s="57"/>
      <c r="Y52" s="69"/>
      <c r="Z52" s="70" t="s">
        <v>14</v>
      </c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 t="s">
        <v>15</v>
      </c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2" t="s">
        <v>16</v>
      </c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 t="s">
        <v>17</v>
      </c>
      <c r="BH52" s="57"/>
      <c r="BI52" s="57"/>
      <c r="BJ52" s="57"/>
      <c r="BK52" s="57"/>
      <c r="BL52" s="57"/>
      <c r="BM52" s="57"/>
      <c r="BN52" s="57"/>
      <c r="BO52" s="57"/>
      <c r="BP52" s="57"/>
      <c r="BQ52" s="57"/>
      <c r="BR52" s="69"/>
      <c r="BS52" s="56" t="s">
        <v>18</v>
      </c>
      <c r="BT52" s="57"/>
      <c r="BU52" s="57"/>
      <c r="BV52" s="57"/>
      <c r="BW52" s="57"/>
      <c r="BX52" s="69" t="s">
        <v>19</v>
      </c>
      <c r="BY52" s="74"/>
      <c r="BZ52" s="74"/>
      <c r="CA52" s="74"/>
      <c r="CB52" s="75" t="s">
        <v>22</v>
      </c>
      <c r="CC52" s="74"/>
      <c r="CD52" s="72"/>
      <c r="CE52" s="65"/>
      <c r="CF52" s="115"/>
    </row>
    <row r="53" spans="1:88" ht="11.25" hidden="1" customHeight="1" x14ac:dyDescent="0.3">
      <c r="A53" s="11"/>
      <c r="B53" s="61"/>
      <c r="C53" s="41">
        <f t="shared" ref="C53:C58" si="14">RANK($BX53,$BX$53:$BX$58,0)</f>
        <v>5</v>
      </c>
      <c r="D53" s="41"/>
      <c r="E53" s="41"/>
      <c r="F53" s="41"/>
      <c r="G53" s="41"/>
      <c r="H53" s="73" t="str">
        <f>" " &amp; $Q$8</f>
        <v xml:space="preserve"> Jule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41">
        <f>CG16+CG19+CG22+CG25+CG28+CG32+CG35+CG38+CG41+CG44</f>
        <v>10</v>
      </c>
      <c r="U53" s="41"/>
      <c r="V53" s="41"/>
      <c r="W53" s="41"/>
      <c r="X53" s="41"/>
      <c r="Y53" s="42"/>
      <c r="Z53" s="53">
        <f>CH16+CH19+CJ22+CH25+CJ28+CJ32+CJ35+CH38+CJ41+CH44</f>
        <v>1</v>
      </c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>
        <f>CI16+CI19+CI22+CI25+CI28+CI32+CI35+CI38+CI41+CI44</f>
        <v>6</v>
      </c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5">
        <f>CJ16+CJ19+CH22+CJ25+CH28+CH32+CH35+CJ38+CH41+CJ44</f>
        <v>3</v>
      </c>
      <c r="AW53" s="43"/>
      <c r="AX53" s="43"/>
      <c r="AY53" s="43"/>
      <c r="AZ53" s="43"/>
      <c r="BA53" s="43"/>
      <c r="BB53" s="43"/>
      <c r="BC53" s="43"/>
      <c r="BD53" s="43"/>
      <c r="BE53" s="43"/>
      <c r="BF53" s="44"/>
      <c r="BG53" s="42">
        <f>BR16+BR19+BZ22+BR25+BZ28+BZ32+BZ35+BR38+BZ41+BR44</f>
        <v>11</v>
      </c>
      <c r="BH53" s="43"/>
      <c r="BI53" s="43"/>
      <c r="BJ53" s="43"/>
      <c r="BK53" s="43"/>
      <c r="BL53" s="44" t="s">
        <v>2</v>
      </c>
      <c r="BM53" s="42"/>
      <c r="BN53" s="43">
        <f>BZ16+BZ19+BR22+BZ25+BR28+BR32+BR35+BZ38+BR41+BZ44</f>
        <v>15</v>
      </c>
      <c r="BO53" s="43"/>
      <c r="BP53" s="43"/>
      <c r="BQ53" s="43"/>
      <c r="BR53" s="45"/>
      <c r="BS53" s="46">
        <f t="shared" ref="BS53:BS58" si="15">BG53-BN53</f>
        <v>-4</v>
      </c>
      <c r="BT53" s="41"/>
      <c r="BU53" s="41"/>
      <c r="BV53" s="41"/>
      <c r="BW53" s="41"/>
      <c r="BX53" s="42">
        <f t="shared" ref="BX53:BX58" si="16">(Z53*3)+AK53</f>
        <v>9</v>
      </c>
      <c r="BY53" s="43"/>
      <c r="BZ53" s="43"/>
      <c r="CA53" s="43"/>
      <c r="CB53" s="55">
        <f t="shared" ref="CB53:CB58" si="17">BX53+ROW()/1000</f>
        <v>9.0530000000000008</v>
      </c>
      <c r="CC53" s="43"/>
      <c r="CD53" s="44"/>
      <c r="CE53" s="65"/>
      <c r="CF53" s="115"/>
      <c r="CG53" s="4"/>
      <c r="CH53" s="4"/>
      <c r="CI53" s="4"/>
      <c r="CJ53" s="4"/>
    </row>
    <row r="54" spans="1:88" ht="11.25" hidden="1" customHeight="1" x14ac:dyDescent="0.3">
      <c r="A54" s="11"/>
      <c r="B54" s="61"/>
      <c r="C54" s="41">
        <f t="shared" si="14"/>
        <v>3</v>
      </c>
      <c r="D54" s="41"/>
      <c r="E54" s="41"/>
      <c r="F54" s="41"/>
      <c r="G54" s="41"/>
      <c r="H54" s="73" t="str">
        <f>" " &amp; $AB$8</f>
        <v xml:space="preserve"> Schmiddi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41">
        <f>CG16+CG20+CG23+CG26+CG29+CG32+CG36+CG39+CG42+CG45</f>
        <v>10</v>
      </c>
      <c r="U54" s="41"/>
      <c r="V54" s="41"/>
      <c r="W54" s="41"/>
      <c r="X54" s="41"/>
      <c r="Y54" s="42"/>
      <c r="Z54" s="42">
        <f>CJ16+CH20+CH23+CJ26+CH29+CH32+CJ36+CJ39+CH42+CJ45</f>
        <v>5</v>
      </c>
      <c r="AA54" s="43"/>
      <c r="AB54" s="43"/>
      <c r="AC54" s="43"/>
      <c r="AD54" s="43"/>
      <c r="AE54" s="43"/>
      <c r="AF54" s="43"/>
      <c r="AG54" s="43"/>
      <c r="AH54" s="43"/>
      <c r="AI54" s="43"/>
      <c r="AJ54" s="45"/>
      <c r="AK54" s="55">
        <f>CI16+CI20+CI23+CI26+CI29+CI32+CI36+CI39+CI42+CI45</f>
        <v>2</v>
      </c>
      <c r="AL54" s="43"/>
      <c r="AM54" s="43"/>
      <c r="AN54" s="43"/>
      <c r="AO54" s="43"/>
      <c r="AP54" s="43"/>
      <c r="AQ54" s="43"/>
      <c r="AR54" s="43"/>
      <c r="AS54" s="43"/>
      <c r="AT54" s="43"/>
      <c r="AU54" s="45"/>
      <c r="AV54" s="55">
        <f>CH16+CJ20+CJ23+CH26+CJ29+CJ32+CH36+CH39+CJ42+CH45</f>
        <v>3</v>
      </c>
      <c r="AW54" s="43"/>
      <c r="AX54" s="43"/>
      <c r="AY54" s="43"/>
      <c r="AZ54" s="43"/>
      <c r="BA54" s="43"/>
      <c r="BB54" s="43"/>
      <c r="BC54" s="43"/>
      <c r="BD54" s="43"/>
      <c r="BE54" s="43"/>
      <c r="BF54" s="44"/>
      <c r="BG54" s="42">
        <f>BZ16+BR20+BR23+BZ26+BR29+BR32+BZ36+BZ39+BR42+BZ45</f>
        <v>25</v>
      </c>
      <c r="BH54" s="43"/>
      <c r="BI54" s="43"/>
      <c r="BJ54" s="43"/>
      <c r="BK54" s="43"/>
      <c r="BL54" s="44" t="s">
        <v>2</v>
      </c>
      <c r="BM54" s="42"/>
      <c r="BN54" s="43">
        <f>BR16+BZ20+BZ23+BR26+BZ29+BZ32+BR36+BR39+BZ42+BR45</f>
        <v>23</v>
      </c>
      <c r="BO54" s="43"/>
      <c r="BP54" s="43"/>
      <c r="BQ54" s="43"/>
      <c r="BR54" s="45"/>
      <c r="BS54" s="46">
        <f t="shared" si="15"/>
        <v>2</v>
      </c>
      <c r="BT54" s="41"/>
      <c r="BU54" s="41"/>
      <c r="BV54" s="41"/>
      <c r="BW54" s="41"/>
      <c r="BX54" s="42">
        <f t="shared" si="16"/>
        <v>17</v>
      </c>
      <c r="BY54" s="43"/>
      <c r="BZ54" s="43"/>
      <c r="CA54" s="43"/>
      <c r="CB54" s="55">
        <f t="shared" si="17"/>
        <v>17.053999999999998</v>
      </c>
      <c r="CC54" s="43"/>
      <c r="CD54" s="44"/>
      <c r="CE54" s="65"/>
      <c r="CF54" s="115"/>
      <c r="CG54" s="4"/>
      <c r="CH54" s="4"/>
      <c r="CI54" s="4"/>
      <c r="CJ54" s="4"/>
    </row>
    <row r="55" spans="1:88" ht="11.25" hidden="1" customHeight="1" x14ac:dyDescent="0.3">
      <c r="A55" s="11"/>
      <c r="B55" s="61"/>
      <c r="C55" s="41">
        <f t="shared" si="14"/>
        <v>4</v>
      </c>
      <c r="D55" s="41"/>
      <c r="E55" s="41"/>
      <c r="F55" s="41"/>
      <c r="G55" s="41"/>
      <c r="H55" s="73" t="str">
        <f>" " &amp; $AM$8</f>
        <v xml:space="preserve"> Patrick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41">
        <f>CG17+CG19+CG24+CG27+CG29+CG33+CG35+CG40+CG43+CG45</f>
        <v>10</v>
      </c>
      <c r="U55" s="41"/>
      <c r="V55" s="41"/>
      <c r="W55" s="41"/>
      <c r="X55" s="41"/>
      <c r="Y55" s="42"/>
      <c r="Z55" s="42">
        <f>CH17+CJ19+CJ24+CH27+CJ29+CJ33+CH35+CH40+CJ43+CH45</f>
        <v>2</v>
      </c>
      <c r="AA55" s="43"/>
      <c r="AB55" s="43"/>
      <c r="AC55" s="43"/>
      <c r="AD55" s="43"/>
      <c r="AE55" s="43"/>
      <c r="AF55" s="43"/>
      <c r="AG55" s="43"/>
      <c r="AH55" s="43"/>
      <c r="AI55" s="43"/>
      <c r="AJ55" s="45"/>
      <c r="AK55" s="55">
        <f>CI17+CI19+CI24+CI27+CI29+CI33+CI35+CI40+CI43+CI45</f>
        <v>5</v>
      </c>
      <c r="AL55" s="43"/>
      <c r="AM55" s="43"/>
      <c r="AN55" s="43"/>
      <c r="AO55" s="43"/>
      <c r="AP55" s="43"/>
      <c r="AQ55" s="43"/>
      <c r="AR55" s="43"/>
      <c r="AS55" s="43"/>
      <c r="AT55" s="43"/>
      <c r="AU55" s="45"/>
      <c r="AV55" s="55">
        <f>CJ17+CH19+CH24+CJ27+CH29+CH33+CJ35+CJ40+CH43+CJ45</f>
        <v>3</v>
      </c>
      <c r="AW55" s="43"/>
      <c r="AX55" s="43"/>
      <c r="AY55" s="43"/>
      <c r="AZ55" s="43"/>
      <c r="BA55" s="43"/>
      <c r="BB55" s="43"/>
      <c r="BC55" s="43"/>
      <c r="BD55" s="43"/>
      <c r="BE55" s="43"/>
      <c r="BF55" s="44"/>
      <c r="BG55" s="42">
        <f>BR17+BZ19+BZ24+BR27+BZ29+BZ33+BR35+BR40+BZ43+BR45</f>
        <v>13</v>
      </c>
      <c r="BH55" s="43"/>
      <c r="BI55" s="43"/>
      <c r="BJ55" s="43"/>
      <c r="BK55" s="43"/>
      <c r="BL55" s="44" t="s">
        <v>2</v>
      </c>
      <c r="BM55" s="42"/>
      <c r="BN55" s="43">
        <f>BZ17+BR19+BR24+BZ27+BR29+BR33+BZ35+BZ40+BR43+BZ45</f>
        <v>14</v>
      </c>
      <c r="BO55" s="43"/>
      <c r="BP55" s="43"/>
      <c r="BQ55" s="43"/>
      <c r="BR55" s="45"/>
      <c r="BS55" s="46">
        <f t="shared" si="15"/>
        <v>-1</v>
      </c>
      <c r="BT55" s="41"/>
      <c r="BU55" s="41"/>
      <c r="BV55" s="41"/>
      <c r="BW55" s="41"/>
      <c r="BX55" s="42">
        <f t="shared" si="16"/>
        <v>11</v>
      </c>
      <c r="BY55" s="43"/>
      <c r="BZ55" s="43"/>
      <c r="CA55" s="43"/>
      <c r="CB55" s="55">
        <f t="shared" si="17"/>
        <v>11.055</v>
      </c>
      <c r="CC55" s="43"/>
      <c r="CD55" s="44"/>
      <c r="CE55" s="65"/>
      <c r="CF55" s="115"/>
      <c r="CG55" s="4"/>
      <c r="CH55" s="4"/>
      <c r="CI55" s="4"/>
      <c r="CJ55" s="4"/>
    </row>
    <row r="56" spans="1:88" ht="11.25" hidden="1" customHeight="1" x14ac:dyDescent="0.3">
      <c r="A56" s="11"/>
      <c r="B56" s="61"/>
      <c r="C56" s="41">
        <f t="shared" si="14"/>
        <v>1</v>
      </c>
      <c r="D56" s="41"/>
      <c r="E56" s="41"/>
      <c r="F56" s="41"/>
      <c r="G56" s="41"/>
      <c r="H56" s="73" t="str">
        <f>" " &amp; $AX$8</f>
        <v xml:space="preserve"> Ratze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41">
        <f>CG17+CG21+CG23+CG25+CG30+CG33+CG37+CG39+CG41+CG46</f>
        <v>10</v>
      </c>
      <c r="U56" s="41"/>
      <c r="V56" s="41"/>
      <c r="W56" s="41"/>
      <c r="X56" s="41"/>
      <c r="Y56" s="42"/>
      <c r="Z56" s="42">
        <f>CJ17+CH21+CJ23+CJ25+CH30+CH33+CJ37+CH39+CH41+CJ46</f>
        <v>5</v>
      </c>
      <c r="AA56" s="43"/>
      <c r="AB56" s="43"/>
      <c r="AC56" s="43"/>
      <c r="AD56" s="43"/>
      <c r="AE56" s="43"/>
      <c r="AF56" s="43"/>
      <c r="AG56" s="43"/>
      <c r="AH56" s="43"/>
      <c r="AI56" s="43"/>
      <c r="AJ56" s="45"/>
      <c r="AK56" s="55">
        <f>CI17+CI21+CI23+CI25+CI30+CI33+CI37+CI39+CI41+CI46</f>
        <v>4</v>
      </c>
      <c r="AL56" s="43"/>
      <c r="AM56" s="43"/>
      <c r="AN56" s="43"/>
      <c r="AO56" s="43"/>
      <c r="AP56" s="43"/>
      <c r="AQ56" s="43"/>
      <c r="AR56" s="43"/>
      <c r="AS56" s="43"/>
      <c r="AT56" s="43"/>
      <c r="AU56" s="45"/>
      <c r="AV56" s="55">
        <f>CH17+CJ21+CH23+CH25+CJ30+CJ33+CH37+CJ39+CJ41+CH46</f>
        <v>1</v>
      </c>
      <c r="AW56" s="43"/>
      <c r="AX56" s="43"/>
      <c r="AY56" s="43"/>
      <c r="AZ56" s="43"/>
      <c r="BA56" s="43"/>
      <c r="BB56" s="43"/>
      <c r="BC56" s="43"/>
      <c r="BD56" s="43"/>
      <c r="BE56" s="43"/>
      <c r="BF56" s="44"/>
      <c r="BG56" s="42">
        <f>BZ17+BR21+BZ23+BZ25+BR30+BR33+BZ37+BR39+BR41+BZ46</f>
        <v>17</v>
      </c>
      <c r="BH56" s="43"/>
      <c r="BI56" s="43"/>
      <c r="BJ56" s="43"/>
      <c r="BK56" s="43"/>
      <c r="BL56" s="44" t="s">
        <v>2</v>
      </c>
      <c r="BM56" s="42"/>
      <c r="BN56" s="43">
        <f>BR17+BZ21+BR23+BR25+BZ30+BZ33+BR37+BZ39+BZ41+BR46</f>
        <v>11</v>
      </c>
      <c r="BO56" s="43"/>
      <c r="BP56" s="43"/>
      <c r="BQ56" s="43"/>
      <c r="BR56" s="45"/>
      <c r="BS56" s="46">
        <f t="shared" si="15"/>
        <v>6</v>
      </c>
      <c r="BT56" s="41"/>
      <c r="BU56" s="41"/>
      <c r="BV56" s="41"/>
      <c r="BW56" s="41"/>
      <c r="BX56" s="42">
        <f t="shared" si="16"/>
        <v>19</v>
      </c>
      <c r="BY56" s="43"/>
      <c r="BZ56" s="43"/>
      <c r="CA56" s="43"/>
      <c r="CB56" s="55">
        <f t="shared" si="17"/>
        <v>19.056000000000001</v>
      </c>
      <c r="CC56" s="43"/>
      <c r="CD56" s="44"/>
      <c r="CE56" s="65"/>
      <c r="CF56" s="115"/>
      <c r="CG56" s="4"/>
      <c r="CH56" s="4"/>
      <c r="CI56" s="4"/>
      <c r="CJ56" s="4"/>
    </row>
    <row r="57" spans="1:88" ht="11.25" hidden="1" customHeight="1" x14ac:dyDescent="0.3">
      <c r="A57" s="11"/>
      <c r="B57" s="61"/>
      <c r="C57" s="41">
        <f t="shared" si="14"/>
        <v>6</v>
      </c>
      <c r="D57" s="41"/>
      <c r="E57" s="41"/>
      <c r="F57" s="41"/>
      <c r="G57" s="41"/>
      <c r="H57" s="73" t="str">
        <f>" " &amp; $BI$8</f>
        <v xml:space="preserve"> Christoph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41">
        <f>CG18+CG20+CG22+CG27+CG30+CG34+CG36+CG38+CG43+CG46</f>
        <v>10</v>
      </c>
      <c r="U57" s="41"/>
      <c r="V57" s="41"/>
      <c r="W57" s="41"/>
      <c r="X57" s="41"/>
      <c r="Y57" s="42"/>
      <c r="Z57" s="42">
        <f>CH18+CJ20+CH22+CJ27+CJ30+CJ34+CH36+CJ38+CH43+CH46</f>
        <v>0</v>
      </c>
      <c r="AA57" s="43"/>
      <c r="AB57" s="43"/>
      <c r="AC57" s="43"/>
      <c r="AD57" s="43"/>
      <c r="AE57" s="43"/>
      <c r="AF57" s="43"/>
      <c r="AG57" s="43"/>
      <c r="AH57" s="43"/>
      <c r="AI57" s="43"/>
      <c r="AJ57" s="45"/>
      <c r="AK57" s="55">
        <f>CI18+CI20+CI22+CI27+CI30+CI34+CI36+CI38+CI43+CI46</f>
        <v>4</v>
      </c>
      <c r="AL57" s="43"/>
      <c r="AM57" s="43"/>
      <c r="AN57" s="43"/>
      <c r="AO57" s="43"/>
      <c r="AP57" s="43"/>
      <c r="AQ57" s="43"/>
      <c r="AR57" s="43"/>
      <c r="AS57" s="43"/>
      <c r="AT57" s="43"/>
      <c r="AU57" s="45"/>
      <c r="AV57" s="55">
        <f>CJ18+CH20+CJ22+CH27+CH30+CH34+CJ36+CH38+CJ43+CJ46</f>
        <v>6</v>
      </c>
      <c r="AW57" s="43"/>
      <c r="AX57" s="43"/>
      <c r="AY57" s="43"/>
      <c r="AZ57" s="43"/>
      <c r="BA57" s="43"/>
      <c r="BB57" s="43"/>
      <c r="BC57" s="43"/>
      <c r="BD57" s="43"/>
      <c r="BE57" s="43"/>
      <c r="BF57" s="44"/>
      <c r="BG57" s="42">
        <f>BR18+BZ20+BR22+BZ27+BZ30+BZ34+BR36+BZ38+BR43+BR46</f>
        <v>6</v>
      </c>
      <c r="BH57" s="43"/>
      <c r="BI57" s="43"/>
      <c r="BJ57" s="43"/>
      <c r="BK57" s="43"/>
      <c r="BL57" s="44" t="s">
        <v>2</v>
      </c>
      <c r="BM57" s="42"/>
      <c r="BN57" s="43">
        <f>BZ18+BR20+BZ22+BR27+BR30+BR34+BZ36+BR38+BZ43+BZ46</f>
        <v>16</v>
      </c>
      <c r="BO57" s="43"/>
      <c r="BP57" s="43"/>
      <c r="BQ57" s="43"/>
      <c r="BR57" s="45"/>
      <c r="BS57" s="46">
        <f t="shared" si="15"/>
        <v>-10</v>
      </c>
      <c r="BT57" s="41"/>
      <c r="BU57" s="41"/>
      <c r="BV57" s="41"/>
      <c r="BW57" s="41"/>
      <c r="BX57" s="42">
        <f t="shared" si="16"/>
        <v>4</v>
      </c>
      <c r="BY57" s="43"/>
      <c r="BZ57" s="43"/>
      <c r="CA57" s="43"/>
      <c r="CB57" s="55">
        <f t="shared" si="17"/>
        <v>4.0570000000000004</v>
      </c>
      <c r="CC57" s="43"/>
      <c r="CD57" s="44"/>
      <c r="CE57" s="65"/>
      <c r="CF57" s="115"/>
      <c r="CG57" s="4"/>
      <c r="CH57" s="4"/>
      <c r="CI57" s="4"/>
      <c r="CJ57" s="4"/>
    </row>
    <row r="58" spans="1:88" ht="11.25" hidden="1" customHeight="1" x14ac:dyDescent="0.3">
      <c r="A58" s="11"/>
      <c r="B58" s="61"/>
      <c r="C58" s="41">
        <f t="shared" si="14"/>
        <v>2</v>
      </c>
      <c r="D58" s="41"/>
      <c r="E58" s="41"/>
      <c r="F58" s="41"/>
      <c r="G58" s="41"/>
      <c r="H58" s="73" t="str">
        <f>" " &amp; BT8</f>
        <v xml:space="preserve"> Markus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41">
        <f>CG18+CG21+CG24+CG26+CG28+CG34+CG37+CG40+CG42+CG44</f>
        <v>10</v>
      </c>
      <c r="U58" s="41"/>
      <c r="V58" s="41"/>
      <c r="W58" s="41"/>
      <c r="X58" s="41"/>
      <c r="Y58" s="42"/>
      <c r="Z58" s="42">
        <f>CJ18+CJ21+CH24+CH26+CH28+CH34+CH37+CJ40+CJ42+CJ44</f>
        <v>5</v>
      </c>
      <c r="AA58" s="43"/>
      <c r="AB58" s="43"/>
      <c r="AC58" s="43"/>
      <c r="AD58" s="43"/>
      <c r="AE58" s="43"/>
      <c r="AF58" s="43"/>
      <c r="AG58" s="43"/>
      <c r="AH58" s="43"/>
      <c r="AI58" s="43"/>
      <c r="AJ58" s="45"/>
      <c r="AK58" s="55">
        <f>CI18+CI21+CI24+CI26+CI28+CI34+CI37+CI40+CI42+CI44</f>
        <v>3</v>
      </c>
      <c r="AL58" s="43"/>
      <c r="AM58" s="43"/>
      <c r="AN58" s="43"/>
      <c r="AO58" s="43"/>
      <c r="AP58" s="43"/>
      <c r="AQ58" s="43"/>
      <c r="AR58" s="43"/>
      <c r="AS58" s="43"/>
      <c r="AT58" s="43"/>
      <c r="AU58" s="45"/>
      <c r="AV58" s="55">
        <f>CH18+CH21+CJ24+CJ26+CJ28+CJ34+CJ37+CH40+CH42+CH44</f>
        <v>2</v>
      </c>
      <c r="AW58" s="43"/>
      <c r="AX58" s="43"/>
      <c r="AY58" s="43"/>
      <c r="AZ58" s="43"/>
      <c r="BA58" s="43"/>
      <c r="BB58" s="43"/>
      <c r="BC58" s="43"/>
      <c r="BD58" s="43"/>
      <c r="BE58" s="43"/>
      <c r="BF58" s="44"/>
      <c r="BG58" s="42">
        <f>BZ18+BZ21+BR24+BR26+BR28+BR34+BR37+BZ40+BZ42+BZ44</f>
        <v>19</v>
      </c>
      <c r="BH58" s="43"/>
      <c r="BI58" s="43"/>
      <c r="BJ58" s="43"/>
      <c r="BK58" s="43"/>
      <c r="BL58" s="44" t="s">
        <v>2</v>
      </c>
      <c r="BM58" s="42"/>
      <c r="BN58" s="43">
        <f>BR18+BR21+BZ24+BZ26+BZ28+BZ34+BZ37+BR40+BR42+BR44</f>
        <v>12</v>
      </c>
      <c r="BO58" s="43"/>
      <c r="BP58" s="43"/>
      <c r="BQ58" s="43"/>
      <c r="BR58" s="45"/>
      <c r="BS58" s="46">
        <f t="shared" si="15"/>
        <v>7</v>
      </c>
      <c r="BT58" s="41"/>
      <c r="BU58" s="41"/>
      <c r="BV58" s="41"/>
      <c r="BW58" s="41"/>
      <c r="BX58" s="42">
        <f t="shared" si="16"/>
        <v>18</v>
      </c>
      <c r="BY58" s="43"/>
      <c r="BZ58" s="43"/>
      <c r="CA58" s="43"/>
      <c r="CB58" s="55">
        <f t="shared" si="17"/>
        <v>18.058</v>
      </c>
      <c r="CC58" s="43"/>
      <c r="CD58" s="44"/>
      <c r="CE58" s="65"/>
      <c r="CF58" s="115"/>
      <c r="CG58" s="4"/>
      <c r="CH58" s="4"/>
      <c r="CI58" s="4"/>
      <c r="CJ58" s="4"/>
    </row>
    <row r="59" spans="1:88" ht="7.5" hidden="1" customHeight="1" x14ac:dyDescent="0.3">
      <c r="A59" s="11"/>
      <c r="B59" s="47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48"/>
      <c r="BN59" s="48"/>
      <c r="BO59" s="48"/>
      <c r="BP59" s="48"/>
      <c r="BQ59" s="48"/>
      <c r="BR59" s="48"/>
      <c r="BS59" s="48"/>
      <c r="BT59" s="48"/>
      <c r="BU59" s="48"/>
      <c r="BV59" s="48"/>
      <c r="BW59" s="48"/>
      <c r="BX59" s="48"/>
      <c r="BY59" s="48"/>
      <c r="BZ59" s="48"/>
      <c r="CA59" s="48"/>
      <c r="CB59" s="48"/>
      <c r="CC59" s="48"/>
      <c r="CD59" s="48"/>
      <c r="CE59" s="49"/>
      <c r="CF59" s="115"/>
      <c r="CG59" s="4"/>
      <c r="CH59" s="4"/>
      <c r="CI59" s="4"/>
      <c r="CJ59" s="4"/>
    </row>
    <row r="60" spans="1:88" ht="11.25" customHeight="1" x14ac:dyDescent="0.3">
      <c r="A60" s="11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8"/>
      <c r="BO60" s="58"/>
      <c r="BP60" s="58"/>
      <c r="BQ60" s="58"/>
      <c r="BR60" s="58"/>
      <c r="BS60" s="58"/>
      <c r="BT60" s="58"/>
      <c r="BU60" s="58"/>
      <c r="BV60" s="58"/>
      <c r="BW60" s="58"/>
      <c r="BX60" s="58"/>
      <c r="BY60" s="58"/>
      <c r="BZ60" s="58"/>
      <c r="CA60" s="58"/>
      <c r="CB60" s="58"/>
      <c r="CC60" s="58"/>
      <c r="CD60" s="58"/>
      <c r="CE60" s="58"/>
      <c r="CF60" s="115"/>
    </row>
    <row r="61" spans="1:88" ht="7.5" customHeight="1" x14ac:dyDescent="0.3">
      <c r="A61" s="11"/>
      <c r="B61" s="59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8"/>
      <c r="BK61" s="58"/>
      <c r="BL61" s="58"/>
      <c r="BM61" s="58"/>
      <c r="BN61" s="58"/>
      <c r="BO61" s="58"/>
      <c r="BP61" s="58"/>
      <c r="BQ61" s="58"/>
      <c r="BR61" s="58"/>
      <c r="BS61" s="58"/>
      <c r="BT61" s="58"/>
      <c r="BU61" s="58"/>
      <c r="BV61" s="58"/>
      <c r="BW61" s="58"/>
      <c r="BX61" s="58"/>
      <c r="BY61" s="58"/>
      <c r="BZ61" s="58"/>
      <c r="CA61" s="58"/>
      <c r="CB61" s="58"/>
      <c r="CC61" s="58"/>
      <c r="CD61" s="58"/>
      <c r="CE61" s="60"/>
      <c r="CF61" s="115"/>
    </row>
    <row r="62" spans="1:88" s="9" customFormat="1" ht="15" customHeight="1" x14ac:dyDescent="0.3">
      <c r="A62" s="11"/>
      <c r="B62" s="61"/>
      <c r="C62" s="62" t="s">
        <v>11</v>
      </c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63"/>
      <c r="AY62" s="63"/>
      <c r="AZ62" s="63"/>
      <c r="BA62" s="63"/>
      <c r="BB62" s="63"/>
      <c r="BC62" s="63"/>
      <c r="BD62" s="63"/>
      <c r="BE62" s="63"/>
      <c r="BF62" s="63"/>
      <c r="BG62" s="63"/>
      <c r="BH62" s="63"/>
      <c r="BI62" s="63"/>
      <c r="BJ62" s="63"/>
      <c r="BK62" s="63"/>
      <c r="BL62" s="63"/>
      <c r="BM62" s="63"/>
      <c r="BN62" s="63"/>
      <c r="BO62" s="63"/>
      <c r="BP62" s="63"/>
      <c r="BQ62" s="63"/>
      <c r="BR62" s="63"/>
      <c r="BS62" s="63"/>
      <c r="BT62" s="63"/>
      <c r="BU62" s="63"/>
      <c r="BV62" s="63"/>
      <c r="BW62" s="63"/>
      <c r="BX62" s="63"/>
      <c r="BY62" s="63"/>
      <c r="BZ62" s="63"/>
      <c r="CA62" s="63"/>
      <c r="CB62" s="63"/>
      <c r="CC62" s="63"/>
      <c r="CD62" s="64"/>
      <c r="CE62" s="65"/>
      <c r="CF62" s="115"/>
      <c r="CG62" s="2"/>
      <c r="CH62" s="2"/>
      <c r="CI62" s="2"/>
      <c r="CJ62" s="2"/>
    </row>
    <row r="63" spans="1:88" ht="7.5" customHeight="1" x14ac:dyDescent="0.3">
      <c r="A63" s="11"/>
      <c r="B63" s="61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  <c r="BS63" s="43"/>
      <c r="BT63" s="43"/>
      <c r="BU63" s="43"/>
      <c r="BV63" s="43"/>
      <c r="BW63" s="43"/>
      <c r="BX63" s="43"/>
      <c r="BY63" s="43"/>
      <c r="BZ63" s="43"/>
      <c r="CA63" s="43"/>
      <c r="CB63" s="43"/>
      <c r="CC63" s="43"/>
      <c r="CD63" s="43"/>
      <c r="CE63" s="65"/>
      <c r="CF63" s="115"/>
    </row>
    <row r="64" spans="1:88" s="5" customFormat="1" ht="11.25" customHeight="1" x14ac:dyDescent="0.3">
      <c r="A64" s="11"/>
      <c r="B64" s="61"/>
      <c r="C64" s="57" t="s">
        <v>12</v>
      </c>
      <c r="D64" s="57"/>
      <c r="E64" s="57"/>
      <c r="F64" s="57"/>
      <c r="G64" s="57"/>
      <c r="H64" s="66" t="str">
        <f>" Spieler"</f>
        <v xml:space="preserve"> Spieler</v>
      </c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8"/>
      <c r="T64" s="57" t="s">
        <v>13</v>
      </c>
      <c r="U64" s="57"/>
      <c r="V64" s="57"/>
      <c r="W64" s="57"/>
      <c r="X64" s="57"/>
      <c r="Y64" s="69"/>
      <c r="Z64" s="70" t="s">
        <v>14</v>
      </c>
      <c r="AA64" s="71"/>
      <c r="AB64" s="71"/>
      <c r="AC64" s="71"/>
      <c r="AD64" s="71"/>
      <c r="AE64" s="71"/>
      <c r="AF64" s="71"/>
      <c r="AG64" s="71"/>
      <c r="AH64" s="71"/>
      <c r="AI64" s="71"/>
      <c r="AJ64" s="71"/>
      <c r="AK64" s="71" t="s">
        <v>15</v>
      </c>
      <c r="AL64" s="71"/>
      <c r="AM64" s="71"/>
      <c r="AN64" s="71"/>
      <c r="AO64" s="71"/>
      <c r="AP64" s="71"/>
      <c r="AQ64" s="71"/>
      <c r="AR64" s="71"/>
      <c r="AS64" s="71"/>
      <c r="AT64" s="71"/>
      <c r="AU64" s="71"/>
      <c r="AV64" s="72" t="s">
        <v>16</v>
      </c>
      <c r="AW64" s="57"/>
      <c r="AX64" s="57"/>
      <c r="AY64" s="57"/>
      <c r="AZ64" s="57"/>
      <c r="BA64" s="57"/>
      <c r="BB64" s="57"/>
      <c r="BC64" s="57"/>
      <c r="BD64" s="57"/>
      <c r="BE64" s="57"/>
      <c r="BF64" s="57"/>
      <c r="BG64" s="57" t="s">
        <v>17</v>
      </c>
      <c r="BH64" s="57"/>
      <c r="BI64" s="57"/>
      <c r="BJ64" s="57"/>
      <c r="BK64" s="57"/>
      <c r="BL64" s="57"/>
      <c r="BM64" s="57"/>
      <c r="BN64" s="57"/>
      <c r="BO64" s="57"/>
      <c r="BP64" s="57"/>
      <c r="BQ64" s="57"/>
      <c r="BR64" s="69"/>
      <c r="BS64" s="56" t="s">
        <v>18</v>
      </c>
      <c r="BT64" s="57"/>
      <c r="BU64" s="57"/>
      <c r="BV64" s="57"/>
      <c r="BW64" s="57"/>
      <c r="BX64" s="57" t="s">
        <v>19</v>
      </c>
      <c r="BY64" s="57"/>
      <c r="BZ64" s="57"/>
      <c r="CA64" s="57"/>
      <c r="CB64" s="57"/>
      <c r="CC64" s="57"/>
      <c r="CD64" s="57"/>
      <c r="CE64" s="65"/>
      <c r="CF64" s="115"/>
    </row>
    <row r="65" spans="1:88" ht="11.25" customHeight="1" x14ac:dyDescent="0.3">
      <c r="A65" s="11"/>
      <c r="B65" s="61"/>
      <c r="C65" s="41">
        <f t="shared" ref="C65:C70" si="18">INDEX($C$53:$C$58,MATCH(LARGE($CB$53:$CB$58,ROW(A1)),$CB$53:$CB$58,0),1)</f>
        <v>1</v>
      </c>
      <c r="D65" s="41"/>
      <c r="E65" s="41"/>
      <c r="F65" s="41"/>
      <c r="G65" s="41"/>
      <c r="H65" s="50" t="str">
        <f t="shared" ref="H65:H70" si="19">" " &amp; INDEX($H$53:$H$58,MATCH(LARGE($CB$53:$CB$58,ROW(A1)),$CB$53:$CB$58,0),1)</f>
        <v xml:space="preserve">  Ratze</v>
      </c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2"/>
      <c r="T65" s="41">
        <f t="shared" ref="T65:T70" si="20">INDEX($T$53:$T$58,MATCH(LARGE($CB$53:$CB$58,ROW(A1)),$CB$53:$CB$58,0),1)</f>
        <v>10</v>
      </c>
      <c r="U65" s="41"/>
      <c r="V65" s="41"/>
      <c r="W65" s="41"/>
      <c r="X65" s="41"/>
      <c r="Y65" s="42"/>
      <c r="Z65" s="53">
        <f t="shared" ref="Z65:Z70" si="21">INDEX($Z$53:$Z$58,MATCH(LARGE($CB$53:$CB$58,ROW(A1)),$CB$53:$CB$58,0),1)</f>
        <v>5</v>
      </c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5">
        <f t="shared" ref="AK65:AK70" si="22">INDEX($AK$53:$AK$58,MATCH(LARGE($CB$53:$CB$58,ROW(A1)),$CB$53:$CB$58,0),1)</f>
        <v>4</v>
      </c>
      <c r="AL65" s="43"/>
      <c r="AM65" s="43"/>
      <c r="AN65" s="43"/>
      <c r="AO65" s="43"/>
      <c r="AP65" s="43"/>
      <c r="AQ65" s="43"/>
      <c r="AR65" s="43"/>
      <c r="AS65" s="43"/>
      <c r="AT65" s="43"/>
      <c r="AU65" s="45"/>
      <c r="AV65" s="55">
        <f t="shared" ref="AV65:AV70" si="23">INDEX($AV$53:$AV$58,MATCH(LARGE($CB$53:$CB$58,ROW(A1)),$CB$53:$CB$58,0),1)</f>
        <v>1</v>
      </c>
      <c r="AW65" s="43"/>
      <c r="AX65" s="43"/>
      <c r="AY65" s="43"/>
      <c r="AZ65" s="43"/>
      <c r="BA65" s="43"/>
      <c r="BB65" s="43"/>
      <c r="BC65" s="43"/>
      <c r="BD65" s="43"/>
      <c r="BE65" s="43"/>
      <c r="BF65" s="44"/>
      <c r="BG65" s="42">
        <f t="shared" ref="BG65:BG70" si="24">INDEX($BG$53:$BG$58,MATCH(LARGE($CB$53:$CB$58,ROW(A1)),$CB$53:$CB$58,0),1)</f>
        <v>17</v>
      </c>
      <c r="BH65" s="43"/>
      <c r="BI65" s="43"/>
      <c r="BJ65" s="43"/>
      <c r="BK65" s="43"/>
      <c r="BL65" s="44" t="s">
        <v>2</v>
      </c>
      <c r="BM65" s="42"/>
      <c r="BN65" s="43">
        <f t="shared" ref="BN65:BN70" si="25">INDEX($BN$53:$BN$58,MATCH(LARGE($CB$53:$CB$58,ROW(A1)),$CB$53:$CB$58,0),1)</f>
        <v>11</v>
      </c>
      <c r="BO65" s="43"/>
      <c r="BP65" s="43"/>
      <c r="BQ65" s="43"/>
      <c r="BR65" s="45"/>
      <c r="BS65" s="46">
        <f t="shared" ref="BS65:BS70" si="26">INDEX($BS$53:$BS$58,MATCH(LARGE($CB$53:$CB$58,ROW(A1)),$CB$53:$CB$58,0),1)</f>
        <v>6</v>
      </c>
      <c r="BT65" s="41"/>
      <c r="BU65" s="41"/>
      <c r="BV65" s="41"/>
      <c r="BW65" s="41"/>
      <c r="BX65" s="41">
        <f t="shared" ref="BX65:BX70" si="27">INDEX($BX$53:$BX$58,MATCH(LARGE($CB$53:$CB$58,ROW(A1)),$CB$53:$CB$58,0),1)</f>
        <v>19</v>
      </c>
      <c r="BY65" s="41"/>
      <c r="BZ65" s="41"/>
      <c r="CA65" s="41"/>
      <c r="CB65" s="41"/>
      <c r="CC65" s="41"/>
      <c r="CD65" s="41"/>
      <c r="CE65" s="65"/>
      <c r="CF65" s="115"/>
      <c r="CG65" s="4"/>
      <c r="CH65" s="4"/>
      <c r="CI65" s="4"/>
      <c r="CJ65" s="4"/>
    </row>
    <row r="66" spans="1:88" ht="11.25" customHeight="1" x14ac:dyDescent="0.3">
      <c r="A66" s="11"/>
      <c r="B66" s="61"/>
      <c r="C66" s="41">
        <f t="shared" si="18"/>
        <v>2</v>
      </c>
      <c r="D66" s="41"/>
      <c r="E66" s="41"/>
      <c r="F66" s="41"/>
      <c r="G66" s="41"/>
      <c r="H66" s="50" t="str">
        <f t="shared" si="19"/>
        <v xml:space="preserve">  Markus</v>
      </c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2"/>
      <c r="T66" s="41">
        <f t="shared" si="20"/>
        <v>10</v>
      </c>
      <c r="U66" s="41"/>
      <c r="V66" s="41"/>
      <c r="W66" s="41"/>
      <c r="X66" s="41"/>
      <c r="Y66" s="42"/>
      <c r="Z66" s="53">
        <f t="shared" si="21"/>
        <v>5</v>
      </c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5">
        <f t="shared" si="22"/>
        <v>3</v>
      </c>
      <c r="AL66" s="43"/>
      <c r="AM66" s="43"/>
      <c r="AN66" s="43"/>
      <c r="AO66" s="43"/>
      <c r="AP66" s="43"/>
      <c r="AQ66" s="43"/>
      <c r="AR66" s="43"/>
      <c r="AS66" s="43"/>
      <c r="AT66" s="43"/>
      <c r="AU66" s="45"/>
      <c r="AV66" s="55">
        <f t="shared" si="23"/>
        <v>2</v>
      </c>
      <c r="AW66" s="43"/>
      <c r="AX66" s="43"/>
      <c r="AY66" s="43"/>
      <c r="AZ66" s="43"/>
      <c r="BA66" s="43"/>
      <c r="BB66" s="43"/>
      <c r="BC66" s="43"/>
      <c r="BD66" s="43"/>
      <c r="BE66" s="43"/>
      <c r="BF66" s="44"/>
      <c r="BG66" s="42">
        <f t="shared" si="24"/>
        <v>19</v>
      </c>
      <c r="BH66" s="43"/>
      <c r="BI66" s="43"/>
      <c r="BJ66" s="43"/>
      <c r="BK66" s="43"/>
      <c r="BL66" s="44" t="s">
        <v>2</v>
      </c>
      <c r="BM66" s="42"/>
      <c r="BN66" s="43">
        <f t="shared" si="25"/>
        <v>12</v>
      </c>
      <c r="BO66" s="43"/>
      <c r="BP66" s="43"/>
      <c r="BQ66" s="43"/>
      <c r="BR66" s="45"/>
      <c r="BS66" s="46">
        <f t="shared" si="26"/>
        <v>7</v>
      </c>
      <c r="BT66" s="41"/>
      <c r="BU66" s="41"/>
      <c r="BV66" s="41"/>
      <c r="BW66" s="41"/>
      <c r="BX66" s="41">
        <f t="shared" si="27"/>
        <v>18</v>
      </c>
      <c r="BY66" s="41"/>
      <c r="BZ66" s="41"/>
      <c r="CA66" s="41"/>
      <c r="CB66" s="41"/>
      <c r="CC66" s="41"/>
      <c r="CD66" s="41"/>
      <c r="CE66" s="65"/>
      <c r="CF66" s="115"/>
      <c r="CG66" s="4"/>
      <c r="CH66" s="4"/>
      <c r="CI66" s="4"/>
      <c r="CJ66" s="4"/>
    </row>
    <row r="67" spans="1:88" ht="11.25" customHeight="1" x14ac:dyDescent="0.3">
      <c r="A67" s="11"/>
      <c r="B67" s="61"/>
      <c r="C67" s="41">
        <f t="shared" si="18"/>
        <v>3</v>
      </c>
      <c r="D67" s="41"/>
      <c r="E67" s="41"/>
      <c r="F67" s="41"/>
      <c r="G67" s="41"/>
      <c r="H67" s="50" t="str">
        <f t="shared" si="19"/>
        <v xml:space="preserve">  Schmiddi</v>
      </c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2"/>
      <c r="T67" s="41">
        <f t="shared" si="20"/>
        <v>10</v>
      </c>
      <c r="U67" s="41"/>
      <c r="V67" s="41"/>
      <c r="W67" s="41"/>
      <c r="X67" s="41"/>
      <c r="Y67" s="42"/>
      <c r="Z67" s="53">
        <f t="shared" si="21"/>
        <v>5</v>
      </c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5">
        <f t="shared" si="22"/>
        <v>2</v>
      </c>
      <c r="AL67" s="43"/>
      <c r="AM67" s="43"/>
      <c r="AN67" s="43"/>
      <c r="AO67" s="43"/>
      <c r="AP67" s="43"/>
      <c r="AQ67" s="43"/>
      <c r="AR67" s="43"/>
      <c r="AS67" s="43"/>
      <c r="AT67" s="43"/>
      <c r="AU67" s="45"/>
      <c r="AV67" s="55">
        <f t="shared" si="23"/>
        <v>3</v>
      </c>
      <c r="AW67" s="43"/>
      <c r="AX67" s="43"/>
      <c r="AY67" s="43"/>
      <c r="AZ67" s="43"/>
      <c r="BA67" s="43"/>
      <c r="BB67" s="43"/>
      <c r="BC67" s="43"/>
      <c r="BD67" s="43"/>
      <c r="BE67" s="43"/>
      <c r="BF67" s="44"/>
      <c r="BG67" s="42">
        <f t="shared" si="24"/>
        <v>25</v>
      </c>
      <c r="BH67" s="43"/>
      <c r="BI67" s="43"/>
      <c r="BJ67" s="43"/>
      <c r="BK67" s="43"/>
      <c r="BL67" s="44" t="s">
        <v>2</v>
      </c>
      <c r="BM67" s="42"/>
      <c r="BN67" s="43">
        <f t="shared" si="25"/>
        <v>23</v>
      </c>
      <c r="BO67" s="43"/>
      <c r="BP67" s="43"/>
      <c r="BQ67" s="43"/>
      <c r="BR67" s="45"/>
      <c r="BS67" s="46">
        <f t="shared" si="26"/>
        <v>2</v>
      </c>
      <c r="BT67" s="41"/>
      <c r="BU67" s="41"/>
      <c r="BV67" s="41"/>
      <c r="BW67" s="41"/>
      <c r="BX67" s="41">
        <f t="shared" si="27"/>
        <v>17</v>
      </c>
      <c r="BY67" s="41"/>
      <c r="BZ67" s="41"/>
      <c r="CA67" s="41"/>
      <c r="CB67" s="41"/>
      <c r="CC67" s="41"/>
      <c r="CD67" s="41"/>
      <c r="CE67" s="65"/>
      <c r="CF67" s="115"/>
      <c r="CG67" s="4"/>
      <c r="CH67" s="4"/>
      <c r="CI67" s="4"/>
      <c r="CJ67" s="4"/>
    </row>
    <row r="68" spans="1:88" ht="11.25" customHeight="1" x14ac:dyDescent="0.3">
      <c r="A68" s="11"/>
      <c r="B68" s="61"/>
      <c r="C68" s="41">
        <f t="shared" si="18"/>
        <v>4</v>
      </c>
      <c r="D68" s="41"/>
      <c r="E68" s="41"/>
      <c r="F68" s="41"/>
      <c r="G68" s="41"/>
      <c r="H68" s="50" t="str">
        <f t="shared" si="19"/>
        <v xml:space="preserve">  Patrick</v>
      </c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2"/>
      <c r="T68" s="41">
        <f t="shared" si="20"/>
        <v>10</v>
      </c>
      <c r="U68" s="41"/>
      <c r="V68" s="41"/>
      <c r="W68" s="41"/>
      <c r="X68" s="41"/>
      <c r="Y68" s="42"/>
      <c r="Z68" s="53">
        <f t="shared" si="21"/>
        <v>2</v>
      </c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5">
        <f t="shared" si="22"/>
        <v>5</v>
      </c>
      <c r="AL68" s="43"/>
      <c r="AM68" s="43"/>
      <c r="AN68" s="43"/>
      <c r="AO68" s="43"/>
      <c r="AP68" s="43"/>
      <c r="AQ68" s="43"/>
      <c r="AR68" s="43"/>
      <c r="AS68" s="43"/>
      <c r="AT68" s="43"/>
      <c r="AU68" s="45"/>
      <c r="AV68" s="55">
        <f t="shared" si="23"/>
        <v>3</v>
      </c>
      <c r="AW68" s="43"/>
      <c r="AX68" s="43"/>
      <c r="AY68" s="43"/>
      <c r="AZ68" s="43"/>
      <c r="BA68" s="43"/>
      <c r="BB68" s="43"/>
      <c r="BC68" s="43"/>
      <c r="BD68" s="43"/>
      <c r="BE68" s="43"/>
      <c r="BF68" s="44"/>
      <c r="BG68" s="42">
        <f t="shared" si="24"/>
        <v>13</v>
      </c>
      <c r="BH68" s="43"/>
      <c r="BI68" s="43"/>
      <c r="BJ68" s="43"/>
      <c r="BK68" s="43"/>
      <c r="BL68" s="44" t="s">
        <v>2</v>
      </c>
      <c r="BM68" s="42"/>
      <c r="BN68" s="43">
        <f t="shared" si="25"/>
        <v>14</v>
      </c>
      <c r="BO68" s="43"/>
      <c r="BP68" s="43"/>
      <c r="BQ68" s="43"/>
      <c r="BR68" s="45"/>
      <c r="BS68" s="46">
        <f t="shared" si="26"/>
        <v>-1</v>
      </c>
      <c r="BT68" s="41"/>
      <c r="BU68" s="41"/>
      <c r="BV68" s="41"/>
      <c r="BW68" s="41"/>
      <c r="BX68" s="41">
        <f t="shared" si="27"/>
        <v>11</v>
      </c>
      <c r="BY68" s="41"/>
      <c r="BZ68" s="41"/>
      <c r="CA68" s="41"/>
      <c r="CB68" s="41"/>
      <c r="CC68" s="41"/>
      <c r="CD68" s="41"/>
      <c r="CE68" s="65"/>
      <c r="CF68" s="115"/>
      <c r="CG68" s="4"/>
      <c r="CH68" s="4"/>
      <c r="CI68" s="4"/>
      <c r="CJ68" s="4"/>
    </row>
    <row r="69" spans="1:88" ht="11.25" customHeight="1" x14ac:dyDescent="0.3">
      <c r="A69" s="11"/>
      <c r="B69" s="61"/>
      <c r="C69" s="41">
        <f t="shared" si="18"/>
        <v>5</v>
      </c>
      <c r="D69" s="41"/>
      <c r="E69" s="41"/>
      <c r="F69" s="41"/>
      <c r="G69" s="41"/>
      <c r="H69" s="50" t="str">
        <f t="shared" si="19"/>
        <v xml:space="preserve">  Jule</v>
      </c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2"/>
      <c r="T69" s="41">
        <f t="shared" si="20"/>
        <v>10</v>
      </c>
      <c r="U69" s="41"/>
      <c r="V69" s="41"/>
      <c r="W69" s="41"/>
      <c r="X69" s="41"/>
      <c r="Y69" s="42"/>
      <c r="Z69" s="53">
        <f t="shared" si="21"/>
        <v>1</v>
      </c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5">
        <f t="shared" si="22"/>
        <v>6</v>
      </c>
      <c r="AL69" s="43"/>
      <c r="AM69" s="43"/>
      <c r="AN69" s="43"/>
      <c r="AO69" s="43"/>
      <c r="AP69" s="43"/>
      <c r="AQ69" s="43"/>
      <c r="AR69" s="43"/>
      <c r="AS69" s="43"/>
      <c r="AT69" s="43"/>
      <c r="AU69" s="45"/>
      <c r="AV69" s="55">
        <f t="shared" si="23"/>
        <v>3</v>
      </c>
      <c r="AW69" s="43"/>
      <c r="AX69" s="43"/>
      <c r="AY69" s="43"/>
      <c r="AZ69" s="43"/>
      <c r="BA69" s="43"/>
      <c r="BB69" s="43"/>
      <c r="BC69" s="43"/>
      <c r="BD69" s="43"/>
      <c r="BE69" s="43"/>
      <c r="BF69" s="44"/>
      <c r="BG69" s="42">
        <f t="shared" si="24"/>
        <v>11</v>
      </c>
      <c r="BH69" s="43"/>
      <c r="BI69" s="43"/>
      <c r="BJ69" s="43"/>
      <c r="BK69" s="43"/>
      <c r="BL69" s="44" t="s">
        <v>2</v>
      </c>
      <c r="BM69" s="42"/>
      <c r="BN69" s="43">
        <f t="shared" si="25"/>
        <v>15</v>
      </c>
      <c r="BO69" s="43"/>
      <c r="BP69" s="43"/>
      <c r="BQ69" s="43"/>
      <c r="BR69" s="45"/>
      <c r="BS69" s="46">
        <f t="shared" si="26"/>
        <v>-4</v>
      </c>
      <c r="BT69" s="41"/>
      <c r="BU69" s="41"/>
      <c r="BV69" s="41"/>
      <c r="BW69" s="41"/>
      <c r="BX69" s="41">
        <f t="shared" si="27"/>
        <v>9</v>
      </c>
      <c r="BY69" s="41"/>
      <c r="BZ69" s="41"/>
      <c r="CA69" s="41"/>
      <c r="CB69" s="41"/>
      <c r="CC69" s="41"/>
      <c r="CD69" s="41"/>
      <c r="CE69" s="65"/>
      <c r="CF69" s="115"/>
      <c r="CG69" s="4"/>
      <c r="CH69" s="4"/>
      <c r="CI69" s="4"/>
      <c r="CJ69" s="4"/>
    </row>
    <row r="70" spans="1:88" ht="11.25" customHeight="1" x14ac:dyDescent="0.3">
      <c r="A70" s="11"/>
      <c r="B70" s="61"/>
      <c r="C70" s="41">
        <f t="shared" si="18"/>
        <v>6</v>
      </c>
      <c r="D70" s="41"/>
      <c r="E70" s="41"/>
      <c r="F70" s="41"/>
      <c r="G70" s="41"/>
      <c r="H70" s="50" t="str">
        <f t="shared" si="19"/>
        <v xml:space="preserve">  Christoph</v>
      </c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2"/>
      <c r="T70" s="41">
        <f t="shared" si="20"/>
        <v>10</v>
      </c>
      <c r="U70" s="41"/>
      <c r="V70" s="41"/>
      <c r="W70" s="41"/>
      <c r="X70" s="41"/>
      <c r="Y70" s="42"/>
      <c r="Z70" s="53">
        <f t="shared" si="21"/>
        <v>0</v>
      </c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5">
        <f t="shared" si="22"/>
        <v>4</v>
      </c>
      <c r="AL70" s="43"/>
      <c r="AM70" s="43"/>
      <c r="AN70" s="43"/>
      <c r="AO70" s="43"/>
      <c r="AP70" s="43"/>
      <c r="AQ70" s="43"/>
      <c r="AR70" s="43"/>
      <c r="AS70" s="43"/>
      <c r="AT70" s="43"/>
      <c r="AU70" s="45"/>
      <c r="AV70" s="55">
        <f t="shared" si="23"/>
        <v>6</v>
      </c>
      <c r="AW70" s="43"/>
      <c r="AX70" s="43"/>
      <c r="AY70" s="43"/>
      <c r="AZ70" s="43"/>
      <c r="BA70" s="43"/>
      <c r="BB70" s="43"/>
      <c r="BC70" s="43"/>
      <c r="BD70" s="43"/>
      <c r="BE70" s="43"/>
      <c r="BF70" s="44"/>
      <c r="BG70" s="42">
        <f t="shared" si="24"/>
        <v>6</v>
      </c>
      <c r="BH70" s="43"/>
      <c r="BI70" s="43"/>
      <c r="BJ70" s="43"/>
      <c r="BK70" s="43"/>
      <c r="BL70" s="44" t="s">
        <v>2</v>
      </c>
      <c r="BM70" s="42"/>
      <c r="BN70" s="43">
        <f t="shared" si="25"/>
        <v>16</v>
      </c>
      <c r="BO70" s="43"/>
      <c r="BP70" s="43"/>
      <c r="BQ70" s="43"/>
      <c r="BR70" s="45"/>
      <c r="BS70" s="46">
        <f t="shared" si="26"/>
        <v>-10</v>
      </c>
      <c r="BT70" s="41"/>
      <c r="BU70" s="41"/>
      <c r="BV70" s="41"/>
      <c r="BW70" s="41"/>
      <c r="BX70" s="41">
        <f t="shared" si="27"/>
        <v>4</v>
      </c>
      <c r="BY70" s="41"/>
      <c r="BZ70" s="41"/>
      <c r="CA70" s="41"/>
      <c r="CB70" s="41"/>
      <c r="CC70" s="41"/>
      <c r="CD70" s="41"/>
      <c r="CE70" s="65"/>
      <c r="CF70" s="115"/>
      <c r="CG70" s="4"/>
      <c r="CH70" s="4"/>
      <c r="CI70" s="4"/>
      <c r="CJ70" s="4"/>
    </row>
    <row r="71" spans="1:88" ht="7.5" customHeight="1" x14ac:dyDescent="0.3">
      <c r="A71" s="11"/>
      <c r="B71" s="47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48"/>
      <c r="CA71" s="48"/>
      <c r="CB71" s="48"/>
      <c r="CC71" s="48"/>
      <c r="CD71" s="48"/>
      <c r="CE71" s="49"/>
      <c r="CF71" s="115"/>
      <c r="CG71" s="4"/>
      <c r="CH71" s="4"/>
      <c r="CI71" s="4"/>
      <c r="CJ71" s="4"/>
    </row>
    <row r="72" spans="1:88" ht="7.5" customHeight="1" x14ac:dyDescent="0.3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48"/>
      <c r="CA72" s="48"/>
      <c r="CB72" s="48"/>
      <c r="CC72" s="48"/>
      <c r="CD72" s="48"/>
      <c r="CE72" s="48"/>
      <c r="CF72" s="49"/>
      <c r="CG72" s="4"/>
      <c r="CH72" s="4"/>
      <c r="CI72" s="4"/>
      <c r="CJ72" s="4"/>
    </row>
    <row r="73" spans="1:88" x14ac:dyDescent="0.3">
      <c r="CG73" s="4"/>
      <c r="CH73" s="4"/>
      <c r="CI73" s="4"/>
      <c r="CJ73" s="4"/>
    </row>
    <row r="74" spans="1:88" x14ac:dyDescent="0.3">
      <c r="CG74" s="4"/>
      <c r="CH74" s="4"/>
      <c r="CI74" s="4"/>
      <c r="CJ74" s="4"/>
    </row>
    <row r="75" spans="1:88" x14ac:dyDescent="0.3">
      <c r="CG75" s="4"/>
      <c r="CH75" s="4"/>
      <c r="CI75" s="4"/>
      <c r="CJ75" s="4"/>
    </row>
    <row r="76" spans="1:88" x14ac:dyDescent="0.3">
      <c r="CG76" s="4"/>
      <c r="CH76" s="4"/>
      <c r="CI76" s="4"/>
      <c r="CJ76" s="4"/>
    </row>
    <row r="77" spans="1:88" x14ac:dyDescent="0.3">
      <c r="CG77" s="4"/>
      <c r="CH77" s="4"/>
      <c r="CI77" s="4"/>
      <c r="CJ77" s="4"/>
    </row>
    <row r="78" spans="1:88" x14ac:dyDescent="0.3">
      <c r="CG78" s="4"/>
      <c r="CH78" s="4"/>
      <c r="CI78" s="4"/>
      <c r="CJ78" s="4"/>
    </row>
  </sheetData>
  <sheetProtection sheet="1" objects="1" scenarios="1" selectLockedCells="1"/>
  <mergeCells count="526">
    <mergeCell ref="Q7:AA7"/>
    <mergeCell ref="AB7:AL7"/>
    <mergeCell ref="AM7:AW7"/>
    <mergeCell ref="AX7:BH7"/>
    <mergeCell ref="BI7:BS7"/>
    <mergeCell ref="BT7:CD7"/>
    <mergeCell ref="A1:CF1"/>
    <mergeCell ref="B2:CE2"/>
    <mergeCell ref="CF2:CF71"/>
    <mergeCell ref="B3:CE3"/>
    <mergeCell ref="B4:CE4"/>
    <mergeCell ref="B5:B8"/>
    <mergeCell ref="C5:CD5"/>
    <mergeCell ref="CE5:CE8"/>
    <mergeCell ref="C6:CD6"/>
    <mergeCell ref="C7:P7"/>
    <mergeCell ref="M14:Q14"/>
    <mergeCell ref="S14:W14"/>
    <mergeCell ref="Y14:AH14"/>
    <mergeCell ref="AJ14:BP14"/>
    <mergeCell ref="BR14:CD14"/>
    <mergeCell ref="C15:CD15"/>
    <mergeCell ref="BT8:CD8"/>
    <mergeCell ref="B9:CE9"/>
    <mergeCell ref="B10:CE10"/>
    <mergeCell ref="B11:CE11"/>
    <mergeCell ref="B12:B46"/>
    <mergeCell ref="C12:CD12"/>
    <mergeCell ref="CE12:CE46"/>
    <mergeCell ref="C13:CD13"/>
    <mergeCell ref="C14:F14"/>
    <mergeCell ref="H14:K14"/>
    <mergeCell ref="C8:P8"/>
    <mergeCell ref="Q8:AA8"/>
    <mergeCell ref="AB8:AL8"/>
    <mergeCell ref="AM8:AW8"/>
    <mergeCell ref="AX8:BH8"/>
    <mergeCell ref="BI8:BS8"/>
    <mergeCell ref="BB16:BP16"/>
    <mergeCell ref="BQ16:BQ30"/>
    <mergeCell ref="BR16:BV16"/>
    <mergeCell ref="BW16:BY16"/>
    <mergeCell ref="BZ16:CD16"/>
    <mergeCell ref="H17:K17"/>
    <mergeCell ref="M17:Q17"/>
    <mergeCell ref="S17:W17"/>
    <mergeCell ref="Y17:AH17"/>
    <mergeCell ref="AJ17:AX17"/>
    <mergeCell ref="S16:W16"/>
    <mergeCell ref="X16:X30"/>
    <mergeCell ref="Y16:AH16"/>
    <mergeCell ref="AI16:AI30"/>
    <mergeCell ref="AJ16:AX16"/>
    <mergeCell ref="AY16:BA16"/>
    <mergeCell ref="AY17:BA17"/>
    <mergeCell ref="H16:K16"/>
    <mergeCell ref="L16:L30"/>
    <mergeCell ref="M16:Q16"/>
    <mergeCell ref="R16:R30"/>
    <mergeCell ref="H19:K19"/>
    <mergeCell ref="M19:Q19"/>
    <mergeCell ref="S19:W19"/>
    <mergeCell ref="Y19:AH19"/>
    <mergeCell ref="AJ19:AX19"/>
    <mergeCell ref="AY19:BA19"/>
    <mergeCell ref="H21:K21"/>
    <mergeCell ref="M21:Q21"/>
    <mergeCell ref="S21:W21"/>
    <mergeCell ref="Y21:AH21"/>
    <mergeCell ref="AJ21:AX21"/>
    <mergeCell ref="AY21:BA21"/>
    <mergeCell ref="H23:K23"/>
    <mergeCell ref="BB17:BP17"/>
    <mergeCell ref="BR17:BV17"/>
    <mergeCell ref="BW17:BY17"/>
    <mergeCell ref="BZ17:CD17"/>
    <mergeCell ref="H18:K18"/>
    <mergeCell ref="M18:Q18"/>
    <mergeCell ref="S18:W18"/>
    <mergeCell ref="Y18:AH18"/>
    <mergeCell ref="AJ18:AX18"/>
    <mergeCell ref="AY18:BA18"/>
    <mergeCell ref="BB18:BP18"/>
    <mergeCell ref="BR18:BV18"/>
    <mergeCell ref="BW18:BY18"/>
    <mergeCell ref="BZ18:CD18"/>
    <mergeCell ref="BB19:BP19"/>
    <mergeCell ref="BR19:BV19"/>
    <mergeCell ref="BW19:BY19"/>
    <mergeCell ref="BZ19:CD19"/>
    <mergeCell ref="H20:K20"/>
    <mergeCell ref="M20:Q20"/>
    <mergeCell ref="S20:W20"/>
    <mergeCell ref="Y20:AH20"/>
    <mergeCell ref="AJ20:AX20"/>
    <mergeCell ref="AY20:BA20"/>
    <mergeCell ref="BB20:BP20"/>
    <mergeCell ref="BR20:BV20"/>
    <mergeCell ref="BW20:BY20"/>
    <mergeCell ref="BZ20:CD20"/>
    <mergeCell ref="BB21:BP21"/>
    <mergeCell ref="BR21:BV21"/>
    <mergeCell ref="BW21:BY21"/>
    <mergeCell ref="BZ21:CD21"/>
    <mergeCell ref="H22:K22"/>
    <mergeCell ref="M22:Q22"/>
    <mergeCell ref="S22:W22"/>
    <mergeCell ref="Y22:AH22"/>
    <mergeCell ref="AJ22:AX22"/>
    <mergeCell ref="AY22:BA22"/>
    <mergeCell ref="BB22:BP22"/>
    <mergeCell ref="BR22:BV22"/>
    <mergeCell ref="BW22:BY22"/>
    <mergeCell ref="BZ22:CD22"/>
    <mergeCell ref="M23:Q23"/>
    <mergeCell ref="S23:W23"/>
    <mergeCell ref="Y23:AH23"/>
    <mergeCell ref="AJ23:AX23"/>
    <mergeCell ref="AY23:BA23"/>
    <mergeCell ref="BB23:BP23"/>
    <mergeCell ref="BR23:BV23"/>
    <mergeCell ref="BW23:BY23"/>
    <mergeCell ref="BZ23:CD23"/>
    <mergeCell ref="BZ24:CD24"/>
    <mergeCell ref="H25:K25"/>
    <mergeCell ref="M25:Q25"/>
    <mergeCell ref="S25:W25"/>
    <mergeCell ref="Y25:AH25"/>
    <mergeCell ref="AJ25:AX25"/>
    <mergeCell ref="AY25:BA25"/>
    <mergeCell ref="BB25:BP25"/>
    <mergeCell ref="BR25:BV25"/>
    <mergeCell ref="BW25:BY25"/>
    <mergeCell ref="BZ25:CD25"/>
    <mergeCell ref="H24:K24"/>
    <mergeCell ref="M24:Q24"/>
    <mergeCell ref="S24:W24"/>
    <mergeCell ref="Y24:AH24"/>
    <mergeCell ref="AJ24:AX24"/>
    <mergeCell ref="AY24:BA24"/>
    <mergeCell ref="BB24:BP24"/>
    <mergeCell ref="BR24:BV24"/>
    <mergeCell ref="BW24:BY24"/>
    <mergeCell ref="BZ26:CD26"/>
    <mergeCell ref="H27:K27"/>
    <mergeCell ref="M27:Q27"/>
    <mergeCell ref="S27:W27"/>
    <mergeCell ref="Y27:AH27"/>
    <mergeCell ref="AJ27:AX27"/>
    <mergeCell ref="AY27:BA27"/>
    <mergeCell ref="BB27:BP27"/>
    <mergeCell ref="BR27:BV27"/>
    <mergeCell ref="BW27:BY27"/>
    <mergeCell ref="BZ27:CD27"/>
    <mergeCell ref="H26:K26"/>
    <mergeCell ref="M26:Q26"/>
    <mergeCell ref="S26:W26"/>
    <mergeCell ref="Y26:AH26"/>
    <mergeCell ref="AJ26:AX26"/>
    <mergeCell ref="AY26:BA26"/>
    <mergeCell ref="BB26:BP26"/>
    <mergeCell ref="BR26:BV26"/>
    <mergeCell ref="BW26:BY26"/>
    <mergeCell ref="BZ28:CD28"/>
    <mergeCell ref="H29:K29"/>
    <mergeCell ref="M29:Q29"/>
    <mergeCell ref="S29:W29"/>
    <mergeCell ref="Y29:AH29"/>
    <mergeCell ref="AJ29:AX29"/>
    <mergeCell ref="AY29:BA29"/>
    <mergeCell ref="BB29:BP29"/>
    <mergeCell ref="BR29:BV29"/>
    <mergeCell ref="BW29:BY29"/>
    <mergeCell ref="BZ29:CD29"/>
    <mergeCell ref="H28:K28"/>
    <mergeCell ref="M28:Q28"/>
    <mergeCell ref="S28:W28"/>
    <mergeCell ref="Y28:AH28"/>
    <mergeCell ref="AJ28:AX28"/>
    <mergeCell ref="AY28:BA28"/>
    <mergeCell ref="BB28:BP28"/>
    <mergeCell ref="BR28:BV28"/>
    <mergeCell ref="BW28:BY28"/>
    <mergeCell ref="H30:K30"/>
    <mergeCell ref="M30:Q30"/>
    <mergeCell ref="S30:W30"/>
    <mergeCell ref="Y30:AH30"/>
    <mergeCell ref="AJ30:AX30"/>
    <mergeCell ref="AY30:BA30"/>
    <mergeCell ref="BB30:BP30"/>
    <mergeCell ref="BR30:BV30"/>
    <mergeCell ref="BW30:BY30"/>
    <mergeCell ref="BZ30:CD30"/>
    <mergeCell ref="C31:CD31"/>
    <mergeCell ref="C32:F46"/>
    <mergeCell ref="G32:G46"/>
    <mergeCell ref="H32:K32"/>
    <mergeCell ref="L32:L46"/>
    <mergeCell ref="M32:Q32"/>
    <mergeCell ref="C16:F30"/>
    <mergeCell ref="G16:G30"/>
    <mergeCell ref="BR32:BV32"/>
    <mergeCell ref="BW32:BY32"/>
    <mergeCell ref="BZ32:CD32"/>
    <mergeCell ref="BB33:BP33"/>
    <mergeCell ref="BR33:BV33"/>
    <mergeCell ref="BW33:BY33"/>
    <mergeCell ref="BZ33:CD33"/>
    <mergeCell ref="R32:R46"/>
    <mergeCell ref="S32:W32"/>
    <mergeCell ref="X32:X46"/>
    <mergeCell ref="Y32:AH32"/>
    <mergeCell ref="AI32:AI46"/>
    <mergeCell ref="AJ32:AX32"/>
    <mergeCell ref="H33:K33"/>
    <mergeCell ref="M33:Q33"/>
    <mergeCell ref="S33:W33"/>
    <mergeCell ref="Y33:AH33"/>
    <mergeCell ref="AJ33:AX33"/>
    <mergeCell ref="AY33:BA33"/>
    <mergeCell ref="AY32:BA32"/>
    <mergeCell ref="BB32:BP32"/>
    <mergeCell ref="BQ32:BQ46"/>
    <mergeCell ref="BB34:BP34"/>
    <mergeCell ref="BR34:BV34"/>
    <mergeCell ref="BW34:BY34"/>
    <mergeCell ref="BZ34:CD34"/>
    <mergeCell ref="H35:K35"/>
    <mergeCell ref="M35:Q35"/>
    <mergeCell ref="S35:W35"/>
    <mergeCell ref="Y35:AH35"/>
    <mergeCell ref="AJ35:AX35"/>
    <mergeCell ref="AY35:BA35"/>
    <mergeCell ref="H34:K34"/>
    <mergeCell ref="M34:Q34"/>
    <mergeCell ref="S34:W34"/>
    <mergeCell ref="Y34:AH34"/>
    <mergeCell ref="AJ34:AX34"/>
    <mergeCell ref="AY34:BA34"/>
    <mergeCell ref="BB35:BP35"/>
    <mergeCell ref="BR35:BV35"/>
    <mergeCell ref="BW35:BY35"/>
    <mergeCell ref="BZ35:CD35"/>
    <mergeCell ref="BZ36:CD36"/>
    <mergeCell ref="H37:K37"/>
    <mergeCell ref="M37:Q37"/>
    <mergeCell ref="S37:W37"/>
    <mergeCell ref="Y37:AH37"/>
    <mergeCell ref="AJ37:AX37"/>
    <mergeCell ref="AY37:BA37"/>
    <mergeCell ref="BB37:BP37"/>
    <mergeCell ref="BR37:BV37"/>
    <mergeCell ref="BW37:BY37"/>
    <mergeCell ref="BZ37:CD37"/>
    <mergeCell ref="H36:K36"/>
    <mergeCell ref="M36:Q36"/>
    <mergeCell ref="S36:W36"/>
    <mergeCell ref="Y36:AH36"/>
    <mergeCell ref="AJ36:AX36"/>
    <mergeCell ref="AY36:BA36"/>
    <mergeCell ref="BB36:BP36"/>
    <mergeCell ref="BR36:BV36"/>
    <mergeCell ref="BW36:BY36"/>
    <mergeCell ref="BZ38:CD38"/>
    <mergeCell ref="H39:K39"/>
    <mergeCell ref="M39:Q39"/>
    <mergeCell ref="S39:W39"/>
    <mergeCell ref="Y39:AH39"/>
    <mergeCell ref="AJ39:AX39"/>
    <mergeCell ref="AY39:BA39"/>
    <mergeCell ref="BB39:BP39"/>
    <mergeCell ref="BR39:BV39"/>
    <mergeCell ref="BW39:BY39"/>
    <mergeCell ref="BZ39:CD39"/>
    <mergeCell ref="H38:K38"/>
    <mergeCell ref="M38:Q38"/>
    <mergeCell ref="S38:W38"/>
    <mergeCell ref="Y38:AH38"/>
    <mergeCell ref="AJ38:AX38"/>
    <mergeCell ref="AY38:BA38"/>
    <mergeCell ref="BB38:BP38"/>
    <mergeCell ref="BR38:BV38"/>
    <mergeCell ref="BW38:BY38"/>
    <mergeCell ref="BZ40:CD40"/>
    <mergeCell ref="H41:K41"/>
    <mergeCell ref="M41:Q41"/>
    <mergeCell ref="S41:W41"/>
    <mergeCell ref="Y41:AH41"/>
    <mergeCell ref="AJ41:AX41"/>
    <mergeCell ref="AY41:BA41"/>
    <mergeCell ref="BB41:BP41"/>
    <mergeCell ref="BR41:BV41"/>
    <mergeCell ref="BW41:BY41"/>
    <mergeCell ref="BZ41:CD41"/>
    <mergeCell ref="H40:K40"/>
    <mergeCell ref="M40:Q40"/>
    <mergeCell ref="S40:W40"/>
    <mergeCell ref="Y40:AH40"/>
    <mergeCell ref="AJ40:AX40"/>
    <mergeCell ref="AY40:BA40"/>
    <mergeCell ref="BB40:BP40"/>
    <mergeCell ref="BR40:BV40"/>
    <mergeCell ref="BW40:BY40"/>
    <mergeCell ref="BZ42:CD42"/>
    <mergeCell ref="H43:K43"/>
    <mergeCell ref="M43:Q43"/>
    <mergeCell ref="S43:W43"/>
    <mergeCell ref="Y43:AH43"/>
    <mergeCell ref="AJ43:AX43"/>
    <mergeCell ref="AY43:BA43"/>
    <mergeCell ref="BB43:BP43"/>
    <mergeCell ref="BR43:BV43"/>
    <mergeCell ref="BW43:BY43"/>
    <mergeCell ref="BZ43:CD43"/>
    <mergeCell ref="H42:K42"/>
    <mergeCell ref="M42:Q42"/>
    <mergeCell ref="S42:W42"/>
    <mergeCell ref="Y42:AH42"/>
    <mergeCell ref="AJ42:AX42"/>
    <mergeCell ref="AY42:BA42"/>
    <mergeCell ref="BB42:BP42"/>
    <mergeCell ref="BR42:BV42"/>
    <mergeCell ref="BW42:BY42"/>
    <mergeCell ref="BZ44:CD44"/>
    <mergeCell ref="H45:K45"/>
    <mergeCell ref="M45:Q45"/>
    <mergeCell ref="S45:W45"/>
    <mergeCell ref="Y45:AH45"/>
    <mergeCell ref="AJ45:AX45"/>
    <mergeCell ref="AY45:BA45"/>
    <mergeCell ref="BB46:BP46"/>
    <mergeCell ref="BR46:BV46"/>
    <mergeCell ref="BW46:BY46"/>
    <mergeCell ref="BZ46:CD46"/>
    <mergeCell ref="H44:K44"/>
    <mergeCell ref="M44:Q44"/>
    <mergeCell ref="S44:W44"/>
    <mergeCell ref="Y44:AH44"/>
    <mergeCell ref="AJ44:AX44"/>
    <mergeCell ref="AY44:BA44"/>
    <mergeCell ref="BB44:BP44"/>
    <mergeCell ref="BR44:BV44"/>
    <mergeCell ref="BW44:BY44"/>
    <mergeCell ref="B47:CE47"/>
    <mergeCell ref="BB45:BP45"/>
    <mergeCell ref="BR45:BV45"/>
    <mergeCell ref="BW45:BY45"/>
    <mergeCell ref="BZ45:CD45"/>
    <mergeCell ref="H46:K46"/>
    <mergeCell ref="M46:Q46"/>
    <mergeCell ref="S46:W46"/>
    <mergeCell ref="Y46:AH46"/>
    <mergeCell ref="AJ46:AX46"/>
    <mergeCell ref="AY46:BA46"/>
    <mergeCell ref="B48:CE48"/>
    <mergeCell ref="B49:CE49"/>
    <mergeCell ref="B50:B58"/>
    <mergeCell ref="C50:CD50"/>
    <mergeCell ref="CE50:CE58"/>
    <mergeCell ref="C51:CD51"/>
    <mergeCell ref="C52:G52"/>
    <mergeCell ref="H52:S52"/>
    <mergeCell ref="T52:Y52"/>
    <mergeCell ref="CB52:CD52"/>
    <mergeCell ref="C53:G53"/>
    <mergeCell ref="H53:S53"/>
    <mergeCell ref="T53:Y53"/>
    <mergeCell ref="Z53:AJ53"/>
    <mergeCell ref="AK53:AU53"/>
    <mergeCell ref="AV53:BF53"/>
    <mergeCell ref="BG53:BK53"/>
    <mergeCell ref="BL53:BM53"/>
    <mergeCell ref="BN53:BR53"/>
    <mergeCell ref="Z52:AJ52"/>
    <mergeCell ref="AK52:AU52"/>
    <mergeCell ref="AV52:BF52"/>
    <mergeCell ref="BG52:BR52"/>
    <mergeCell ref="BS52:BW52"/>
    <mergeCell ref="BX52:CA52"/>
    <mergeCell ref="BS53:BW53"/>
    <mergeCell ref="BX53:CA53"/>
    <mergeCell ref="CB53:CD53"/>
    <mergeCell ref="C54:G54"/>
    <mergeCell ref="H54:S54"/>
    <mergeCell ref="T54:Y54"/>
    <mergeCell ref="Z54:AJ54"/>
    <mergeCell ref="AK54:AU54"/>
    <mergeCell ref="AV54:BF54"/>
    <mergeCell ref="BG54:BK54"/>
    <mergeCell ref="BL54:BM54"/>
    <mergeCell ref="BN54:BR54"/>
    <mergeCell ref="BS54:BW54"/>
    <mergeCell ref="BX54:CA54"/>
    <mergeCell ref="CB54:CD54"/>
    <mergeCell ref="C55:G55"/>
    <mergeCell ref="H55:S55"/>
    <mergeCell ref="T55:Y55"/>
    <mergeCell ref="Z55:AJ55"/>
    <mergeCell ref="AK55:AU55"/>
    <mergeCell ref="CB55:CD55"/>
    <mergeCell ref="C56:G56"/>
    <mergeCell ref="H56:S56"/>
    <mergeCell ref="T56:Y56"/>
    <mergeCell ref="Z56:AJ56"/>
    <mergeCell ref="AK56:AU56"/>
    <mergeCell ref="AV56:BF56"/>
    <mergeCell ref="BG56:BK56"/>
    <mergeCell ref="BL56:BM56"/>
    <mergeCell ref="BN56:BR56"/>
    <mergeCell ref="AV55:BF55"/>
    <mergeCell ref="BG55:BK55"/>
    <mergeCell ref="BL55:BM55"/>
    <mergeCell ref="BN55:BR55"/>
    <mergeCell ref="BS55:BW55"/>
    <mergeCell ref="BX55:CA55"/>
    <mergeCell ref="BS56:BW56"/>
    <mergeCell ref="BX56:CA56"/>
    <mergeCell ref="CB56:CD56"/>
    <mergeCell ref="BS57:BW57"/>
    <mergeCell ref="BX57:CA57"/>
    <mergeCell ref="CB57:CD57"/>
    <mergeCell ref="C58:G58"/>
    <mergeCell ref="H58:S58"/>
    <mergeCell ref="T58:Y58"/>
    <mergeCell ref="Z58:AJ58"/>
    <mergeCell ref="AK58:AU58"/>
    <mergeCell ref="CB58:CD58"/>
    <mergeCell ref="AV58:BF58"/>
    <mergeCell ref="BG58:BK58"/>
    <mergeCell ref="BL58:BM58"/>
    <mergeCell ref="BN58:BR58"/>
    <mergeCell ref="BS58:BW58"/>
    <mergeCell ref="BX58:CA58"/>
    <mergeCell ref="C57:G57"/>
    <mergeCell ref="H57:S57"/>
    <mergeCell ref="T57:Y57"/>
    <mergeCell ref="Z57:AJ57"/>
    <mergeCell ref="AK57:AU57"/>
    <mergeCell ref="AV57:BF57"/>
    <mergeCell ref="BG57:BK57"/>
    <mergeCell ref="BL57:BM57"/>
    <mergeCell ref="BN57:BR57"/>
    <mergeCell ref="B59:CE59"/>
    <mergeCell ref="B60:CE60"/>
    <mergeCell ref="B61:CE61"/>
    <mergeCell ref="B62:B70"/>
    <mergeCell ref="C62:CD62"/>
    <mergeCell ref="CE62:CE70"/>
    <mergeCell ref="C63:CD63"/>
    <mergeCell ref="C64:G64"/>
    <mergeCell ref="H64:S64"/>
    <mergeCell ref="BX64:CD64"/>
    <mergeCell ref="C65:G65"/>
    <mergeCell ref="H65:S65"/>
    <mergeCell ref="T65:Y65"/>
    <mergeCell ref="Z65:AJ65"/>
    <mergeCell ref="AK65:AU65"/>
    <mergeCell ref="AV65:BF65"/>
    <mergeCell ref="BG65:BK65"/>
    <mergeCell ref="BL65:BM65"/>
    <mergeCell ref="BN65:BR65"/>
    <mergeCell ref="T64:Y64"/>
    <mergeCell ref="Z64:AJ64"/>
    <mergeCell ref="AK64:AU64"/>
    <mergeCell ref="AV64:BF64"/>
    <mergeCell ref="BG64:BR64"/>
    <mergeCell ref="BX65:CD65"/>
    <mergeCell ref="C66:G66"/>
    <mergeCell ref="H66:S66"/>
    <mergeCell ref="T66:Y66"/>
    <mergeCell ref="Z66:AJ66"/>
    <mergeCell ref="AK66:AU66"/>
    <mergeCell ref="AV66:BF66"/>
    <mergeCell ref="BG66:BK66"/>
    <mergeCell ref="BL66:BM66"/>
    <mergeCell ref="BN66:BR66"/>
    <mergeCell ref="BS66:BW66"/>
    <mergeCell ref="BX66:CD66"/>
    <mergeCell ref="AV69:BF69"/>
    <mergeCell ref="BG69:BK69"/>
    <mergeCell ref="BS64:BW64"/>
    <mergeCell ref="BS65:BW65"/>
    <mergeCell ref="BL67:BM67"/>
    <mergeCell ref="BN67:BR67"/>
    <mergeCell ref="BS67:BW67"/>
    <mergeCell ref="BL69:BM69"/>
    <mergeCell ref="BN69:BR69"/>
    <mergeCell ref="BS69:BW69"/>
    <mergeCell ref="BX67:CD67"/>
    <mergeCell ref="C68:G68"/>
    <mergeCell ref="H68:S68"/>
    <mergeCell ref="T68:Y68"/>
    <mergeCell ref="Z68:AJ68"/>
    <mergeCell ref="AK68:AU68"/>
    <mergeCell ref="AV68:BF68"/>
    <mergeCell ref="C67:G67"/>
    <mergeCell ref="H67:S67"/>
    <mergeCell ref="T67:Y67"/>
    <mergeCell ref="Z67:AJ67"/>
    <mergeCell ref="AK67:AU67"/>
    <mergeCell ref="AV67:BF67"/>
    <mergeCell ref="BG67:BK67"/>
    <mergeCell ref="BX69:CD69"/>
    <mergeCell ref="BG68:BK68"/>
    <mergeCell ref="BL68:BM68"/>
    <mergeCell ref="BN68:BR68"/>
    <mergeCell ref="BS68:BW68"/>
    <mergeCell ref="BX68:CD68"/>
    <mergeCell ref="A72:CF72"/>
    <mergeCell ref="BG70:BK70"/>
    <mergeCell ref="BL70:BM70"/>
    <mergeCell ref="BN70:BR70"/>
    <mergeCell ref="BS70:BW70"/>
    <mergeCell ref="BX70:CD70"/>
    <mergeCell ref="B71:CE71"/>
    <mergeCell ref="C70:G70"/>
    <mergeCell ref="H70:S70"/>
    <mergeCell ref="T70:Y70"/>
    <mergeCell ref="Z70:AJ70"/>
    <mergeCell ref="AK70:AU70"/>
    <mergeCell ref="AV70:BF70"/>
    <mergeCell ref="C69:G69"/>
    <mergeCell ref="H69:S69"/>
    <mergeCell ref="T69:Y69"/>
    <mergeCell ref="Z69:AJ69"/>
    <mergeCell ref="AK69:AU6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portrait" horizontalDpi="300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2"/>
  <sheetViews>
    <sheetView showGridLines="0" showRowColHeaders="0" zoomScaleNormal="100" workbookViewId="0">
      <selection activeCell="B2" sqref="B2:CE2"/>
    </sheetView>
  </sheetViews>
  <sheetFormatPr baseColWidth="10" defaultColWidth="1.44140625" defaultRowHeight="10.199999999999999" x14ac:dyDescent="0.3"/>
  <cols>
    <col min="1" max="84" width="1.44140625" style="4" customWidth="1"/>
    <col min="85" max="88" width="1.44140625" style="1" hidden="1" customWidth="1"/>
    <col min="89" max="129" width="1.44140625" style="4" customWidth="1"/>
    <col min="130" max="16384" width="1.44140625" style="4"/>
  </cols>
  <sheetData>
    <row r="1" spans="1:88" ht="7.5" customHeight="1" x14ac:dyDescent="0.3">
      <c r="A1" s="59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  <c r="BT1" s="58"/>
      <c r="BU1" s="58"/>
      <c r="BV1" s="58"/>
      <c r="BW1" s="58"/>
      <c r="BX1" s="58"/>
      <c r="BY1" s="58"/>
      <c r="BZ1" s="58"/>
      <c r="CA1" s="58"/>
      <c r="CB1" s="58"/>
      <c r="CC1" s="58"/>
      <c r="CD1" s="58"/>
      <c r="CE1" s="58"/>
      <c r="CF1" s="60"/>
    </row>
    <row r="2" spans="1:88" s="8" customFormat="1" ht="26.25" customHeight="1" x14ac:dyDescent="0.3">
      <c r="A2" s="11"/>
      <c r="B2" s="114" t="s">
        <v>73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114"/>
      <c r="BN2" s="114"/>
      <c r="BO2" s="114"/>
      <c r="BP2" s="114"/>
      <c r="BQ2" s="114"/>
      <c r="BR2" s="114"/>
      <c r="BS2" s="114"/>
      <c r="BT2" s="114"/>
      <c r="BU2" s="114"/>
      <c r="BV2" s="114"/>
      <c r="BW2" s="114"/>
      <c r="BX2" s="114"/>
      <c r="BY2" s="114"/>
      <c r="BZ2" s="114"/>
      <c r="CA2" s="114"/>
      <c r="CB2" s="114"/>
      <c r="CC2" s="114"/>
      <c r="CD2" s="114"/>
      <c r="CE2" s="114"/>
      <c r="CF2" s="115"/>
      <c r="CG2" s="7"/>
      <c r="CH2" s="7"/>
      <c r="CI2" s="7"/>
      <c r="CJ2" s="7"/>
    </row>
    <row r="3" spans="1:88" ht="11.25" customHeight="1" x14ac:dyDescent="0.3">
      <c r="A3" s="11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8"/>
      <c r="CF3" s="115"/>
    </row>
    <row r="4" spans="1:88" ht="7.5" customHeight="1" x14ac:dyDescent="0.3">
      <c r="A4" s="11"/>
      <c r="B4" s="59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60"/>
      <c r="CF4" s="115"/>
    </row>
    <row r="5" spans="1:88" s="9" customFormat="1" ht="15" customHeight="1" x14ac:dyDescent="0.3">
      <c r="A5" s="11"/>
      <c r="B5" s="116"/>
      <c r="C5" s="62" t="s">
        <v>0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64"/>
      <c r="CE5" s="117"/>
      <c r="CF5" s="115"/>
      <c r="CG5" s="2"/>
      <c r="CH5" s="2"/>
      <c r="CI5" s="2"/>
      <c r="CJ5" s="2"/>
    </row>
    <row r="6" spans="1:88" ht="7.5" customHeight="1" x14ac:dyDescent="0.3">
      <c r="A6" s="11"/>
      <c r="B6" s="116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117"/>
      <c r="CF6" s="115"/>
    </row>
    <row r="7" spans="1:88" s="5" customFormat="1" ht="11.25" customHeight="1" x14ac:dyDescent="0.3">
      <c r="A7" s="11"/>
      <c r="B7" s="116"/>
      <c r="C7" s="118" t="str">
        <f>" Spieler"</f>
        <v xml:space="preserve"> Spieler</v>
      </c>
      <c r="D7" s="119"/>
      <c r="E7" s="119"/>
      <c r="F7" s="119"/>
      <c r="G7" s="119"/>
      <c r="H7" s="119"/>
      <c r="I7" s="119"/>
      <c r="J7" s="119"/>
      <c r="K7" s="119"/>
      <c r="L7" s="120"/>
      <c r="M7" s="154" t="s">
        <v>23</v>
      </c>
      <c r="N7" s="145"/>
      <c r="O7" s="145"/>
      <c r="P7" s="145"/>
      <c r="Q7" s="145"/>
      <c r="R7" s="145"/>
      <c r="S7" s="145"/>
      <c r="T7" s="145"/>
      <c r="U7" s="145"/>
      <c r="V7" s="145"/>
      <c r="W7" s="112" t="s">
        <v>24</v>
      </c>
      <c r="X7" s="112"/>
      <c r="Y7" s="112"/>
      <c r="Z7" s="112"/>
      <c r="AA7" s="112"/>
      <c r="AB7" s="112"/>
      <c r="AC7" s="112"/>
      <c r="AD7" s="112"/>
      <c r="AE7" s="112"/>
      <c r="AF7" s="112"/>
      <c r="AG7" s="112" t="s">
        <v>25</v>
      </c>
      <c r="AH7" s="112"/>
      <c r="AI7" s="112"/>
      <c r="AJ7" s="112"/>
      <c r="AK7" s="112"/>
      <c r="AL7" s="112"/>
      <c r="AM7" s="112"/>
      <c r="AN7" s="112"/>
      <c r="AO7" s="112"/>
      <c r="AP7" s="112"/>
      <c r="AQ7" s="112" t="s">
        <v>26</v>
      </c>
      <c r="AR7" s="112"/>
      <c r="AS7" s="112"/>
      <c r="AT7" s="112"/>
      <c r="AU7" s="112"/>
      <c r="AV7" s="112"/>
      <c r="AW7" s="112"/>
      <c r="AX7" s="112"/>
      <c r="AY7" s="112"/>
      <c r="AZ7" s="112"/>
      <c r="BA7" s="112" t="s">
        <v>27</v>
      </c>
      <c r="BB7" s="112"/>
      <c r="BC7" s="112"/>
      <c r="BD7" s="112"/>
      <c r="BE7" s="112"/>
      <c r="BF7" s="112"/>
      <c r="BG7" s="112"/>
      <c r="BH7" s="112"/>
      <c r="BI7" s="112"/>
      <c r="BJ7" s="112"/>
      <c r="BK7" s="112" t="s">
        <v>28</v>
      </c>
      <c r="BL7" s="112"/>
      <c r="BM7" s="112"/>
      <c r="BN7" s="112"/>
      <c r="BO7" s="112"/>
      <c r="BP7" s="112"/>
      <c r="BQ7" s="112"/>
      <c r="BR7" s="112"/>
      <c r="BS7" s="112"/>
      <c r="BT7" s="112"/>
      <c r="BU7" s="145" t="s">
        <v>59</v>
      </c>
      <c r="BV7" s="145"/>
      <c r="BW7" s="145"/>
      <c r="BX7" s="145"/>
      <c r="BY7" s="145"/>
      <c r="BZ7" s="145"/>
      <c r="CA7" s="145"/>
      <c r="CB7" s="145"/>
      <c r="CC7" s="145"/>
      <c r="CD7" s="146"/>
      <c r="CE7" s="117"/>
      <c r="CF7" s="115"/>
      <c r="CG7" s="3"/>
      <c r="CH7" s="3"/>
      <c r="CI7" s="3"/>
      <c r="CJ7" s="3"/>
    </row>
    <row r="8" spans="1:88" ht="11.25" customHeight="1" x14ac:dyDescent="0.3">
      <c r="A8" s="11"/>
      <c r="B8" s="116"/>
      <c r="C8" s="147" t="str">
        <f>" Name"</f>
        <v xml:space="preserve"> Name</v>
      </c>
      <c r="D8" s="148"/>
      <c r="E8" s="148"/>
      <c r="F8" s="148"/>
      <c r="G8" s="148"/>
      <c r="H8" s="148"/>
      <c r="I8" s="148"/>
      <c r="J8" s="148"/>
      <c r="K8" s="148"/>
      <c r="L8" s="149"/>
      <c r="M8" s="150" t="s">
        <v>30</v>
      </c>
      <c r="N8" s="151"/>
      <c r="O8" s="151"/>
      <c r="P8" s="151"/>
      <c r="Q8" s="151"/>
      <c r="R8" s="151"/>
      <c r="S8" s="151"/>
      <c r="T8" s="151"/>
      <c r="U8" s="151"/>
      <c r="V8" s="151"/>
      <c r="W8" s="152" t="s">
        <v>34</v>
      </c>
      <c r="X8" s="152"/>
      <c r="Y8" s="152"/>
      <c r="Z8" s="152"/>
      <c r="AA8" s="152"/>
      <c r="AB8" s="152"/>
      <c r="AC8" s="152"/>
      <c r="AD8" s="152"/>
      <c r="AE8" s="152"/>
      <c r="AF8" s="152"/>
      <c r="AG8" s="152" t="s">
        <v>32</v>
      </c>
      <c r="AH8" s="152"/>
      <c r="AI8" s="152"/>
      <c r="AJ8" s="152"/>
      <c r="AK8" s="152"/>
      <c r="AL8" s="152"/>
      <c r="AM8" s="152"/>
      <c r="AN8" s="152"/>
      <c r="AO8" s="152"/>
      <c r="AP8" s="152"/>
      <c r="AQ8" s="152" t="s">
        <v>31</v>
      </c>
      <c r="AR8" s="152"/>
      <c r="AS8" s="152"/>
      <c r="AT8" s="152"/>
      <c r="AU8" s="152"/>
      <c r="AV8" s="152"/>
      <c r="AW8" s="152"/>
      <c r="AX8" s="152"/>
      <c r="AY8" s="152"/>
      <c r="AZ8" s="152"/>
      <c r="BA8" s="152" t="s">
        <v>29</v>
      </c>
      <c r="BB8" s="152"/>
      <c r="BC8" s="152"/>
      <c r="BD8" s="152"/>
      <c r="BE8" s="152"/>
      <c r="BF8" s="152"/>
      <c r="BG8" s="152"/>
      <c r="BH8" s="152"/>
      <c r="BI8" s="152"/>
      <c r="BJ8" s="152"/>
      <c r="BK8" s="152" t="s">
        <v>33</v>
      </c>
      <c r="BL8" s="152"/>
      <c r="BM8" s="152"/>
      <c r="BN8" s="152"/>
      <c r="BO8" s="152"/>
      <c r="BP8" s="152"/>
      <c r="BQ8" s="152"/>
      <c r="BR8" s="152"/>
      <c r="BS8" s="152"/>
      <c r="BT8" s="152"/>
      <c r="BU8" s="151" t="s">
        <v>38</v>
      </c>
      <c r="BV8" s="151"/>
      <c r="BW8" s="151"/>
      <c r="BX8" s="151"/>
      <c r="BY8" s="151"/>
      <c r="BZ8" s="151"/>
      <c r="CA8" s="151"/>
      <c r="CB8" s="151"/>
      <c r="CC8" s="151"/>
      <c r="CD8" s="153"/>
      <c r="CE8" s="117"/>
      <c r="CF8" s="115"/>
    </row>
    <row r="9" spans="1:88" ht="7.5" customHeight="1" x14ac:dyDescent="0.3">
      <c r="A9" s="11"/>
      <c r="B9" s="4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9"/>
      <c r="CF9" s="115"/>
    </row>
    <row r="10" spans="1:88" ht="11.25" customHeight="1" x14ac:dyDescent="0.3">
      <c r="A10" s="11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58"/>
      <c r="CB10" s="58"/>
      <c r="CC10" s="58"/>
      <c r="CD10" s="58"/>
      <c r="CE10" s="58"/>
      <c r="CF10" s="115"/>
    </row>
    <row r="11" spans="1:88" ht="7.5" customHeight="1" x14ac:dyDescent="0.3">
      <c r="A11" s="11"/>
      <c r="B11" s="59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60"/>
      <c r="CF11" s="115"/>
    </row>
    <row r="12" spans="1:88" ht="15" customHeight="1" x14ac:dyDescent="0.3">
      <c r="A12" s="11"/>
      <c r="B12" s="61"/>
      <c r="C12" s="62" t="s">
        <v>1</v>
      </c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63"/>
      <c r="BZ12" s="63"/>
      <c r="CA12" s="63"/>
      <c r="CB12" s="63"/>
      <c r="CC12" s="63"/>
      <c r="CD12" s="64"/>
      <c r="CE12" s="65"/>
      <c r="CF12" s="115"/>
    </row>
    <row r="13" spans="1:88" ht="7.5" customHeight="1" x14ac:dyDescent="0.3">
      <c r="A13" s="11"/>
      <c r="B13" s="61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58"/>
      <c r="CB13" s="58"/>
      <c r="CC13" s="58"/>
      <c r="CD13" s="58"/>
      <c r="CE13" s="65"/>
      <c r="CF13" s="115"/>
    </row>
    <row r="14" spans="1:88" s="5" customFormat="1" ht="11.25" customHeight="1" x14ac:dyDescent="0.3">
      <c r="A14" s="11"/>
      <c r="B14" s="61"/>
      <c r="C14" s="142">
        <v>8.3333333333333332E-3</v>
      </c>
      <c r="D14" s="143"/>
      <c r="E14" s="143"/>
      <c r="F14" s="144"/>
      <c r="G14" s="6"/>
      <c r="H14" s="69" t="s">
        <v>6</v>
      </c>
      <c r="I14" s="74"/>
      <c r="J14" s="74"/>
      <c r="K14" s="72"/>
      <c r="L14" s="10"/>
      <c r="M14" s="69" t="s">
        <v>8</v>
      </c>
      <c r="N14" s="74"/>
      <c r="O14" s="74"/>
      <c r="P14" s="74"/>
      <c r="Q14" s="72"/>
      <c r="R14" s="10"/>
      <c r="S14" s="69" t="s">
        <v>9</v>
      </c>
      <c r="T14" s="74"/>
      <c r="U14" s="74"/>
      <c r="V14" s="74"/>
      <c r="W14" s="72"/>
      <c r="X14" s="10"/>
      <c r="Y14" s="69" t="s">
        <v>3</v>
      </c>
      <c r="Z14" s="74"/>
      <c r="AA14" s="74"/>
      <c r="AB14" s="74"/>
      <c r="AC14" s="74"/>
      <c r="AD14" s="74"/>
      <c r="AE14" s="74"/>
      <c r="AF14" s="74"/>
      <c r="AG14" s="74"/>
      <c r="AH14" s="72"/>
      <c r="AI14" s="10"/>
      <c r="AJ14" s="69" t="s">
        <v>4</v>
      </c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2"/>
      <c r="BQ14" s="10"/>
      <c r="BR14" s="69" t="s">
        <v>5</v>
      </c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2"/>
      <c r="CE14" s="65"/>
      <c r="CF14" s="115"/>
      <c r="CG14" s="3" t="s">
        <v>13</v>
      </c>
      <c r="CH14" s="3" t="s">
        <v>20</v>
      </c>
      <c r="CI14" s="3" t="s">
        <v>15</v>
      </c>
      <c r="CJ14" s="3" t="s">
        <v>21</v>
      </c>
    </row>
    <row r="15" spans="1:88" ht="7.5" customHeight="1" x14ac:dyDescent="0.3">
      <c r="A15" s="11"/>
      <c r="B15" s="61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65"/>
      <c r="CF15" s="115"/>
    </row>
    <row r="16" spans="1:88" ht="11.25" customHeight="1" x14ac:dyDescent="0.3">
      <c r="A16" s="11"/>
      <c r="B16" s="61"/>
      <c r="C16" s="89" t="s">
        <v>7</v>
      </c>
      <c r="D16" s="90"/>
      <c r="E16" s="90"/>
      <c r="F16" s="91"/>
      <c r="G16" s="98"/>
      <c r="H16" s="82">
        <v>1</v>
      </c>
      <c r="I16" s="80"/>
      <c r="J16" s="80"/>
      <c r="K16" s="83"/>
      <c r="L16" s="87"/>
      <c r="M16" s="82" t="s">
        <v>60</v>
      </c>
      <c r="N16" s="80"/>
      <c r="O16" s="80"/>
      <c r="P16" s="80"/>
      <c r="Q16" s="83"/>
      <c r="R16" s="87"/>
      <c r="S16" s="84">
        <v>0.83333333333333337</v>
      </c>
      <c r="T16" s="80"/>
      <c r="U16" s="80"/>
      <c r="V16" s="80"/>
      <c r="W16" s="83"/>
      <c r="X16" s="87"/>
      <c r="Y16" s="82" t="s">
        <v>35</v>
      </c>
      <c r="Z16" s="80"/>
      <c r="AA16" s="80"/>
      <c r="AB16" s="80"/>
      <c r="AC16" s="80"/>
      <c r="AD16" s="80"/>
      <c r="AE16" s="80"/>
      <c r="AF16" s="80"/>
      <c r="AG16" s="80"/>
      <c r="AH16" s="83"/>
      <c r="AI16" s="87"/>
      <c r="AJ16" s="85" t="str">
        <f>$M$8 &amp; " "</f>
        <v xml:space="preserve">Christoph </v>
      </c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0" t="s">
        <v>2</v>
      </c>
      <c r="AZ16" s="80"/>
      <c r="BA16" s="80"/>
      <c r="BB16" s="76" t="str">
        <f>" " &amp; $W$8</f>
        <v xml:space="preserve"> Markus</v>
      </c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7"/>
      <c r="BQ16" s="87"/>
      <c r="BR16" s="78">
        <v>0</v>
      </c>
      <c r="BS16" s="79"/>
      <c r="BT16" s="79"/>
      <c r="BU16" s="79"/>
      <c r="BV16" s="79"/>
      <c r="BW16" s="80" t="s">
        <v>2</v>
      </c>
      <c r="BX16" s="80"/>
      <c r="BY16" s="80"/>
      <c r="BZ16" s="79">
        <v>1</v>
      </c>
      <c r="CA16" s="79"/>
      <c r="CB16" s="79"/>
      <c r="CC16" s="79"/>
      <c r="CD16" s="81"/>
      <c r="CE16" s="65"/>
      <c r="CF16" s="115"/>
      <c r="CG16" s="1">
        <f>IF(AND(ISNUMBER(BR16),ISNUMBER(BZ16)),1,0)</f>
        <v>1</v>
      </c>
      <c r="CH16" s="1">
        <f>IF(OR(ISBLANK(BR16),ISBLANK(BZ16)),0,IF(BR16&gt;BZ16,1,0))</f>
        <v>0</v>
      </c>
      <c r="CI16" s="1">
        <f>IF(OR(ISBLANK(BR16),ISBLANK(BZ16)),0,IF(BR16=BZ16,1,0))</f>
        <v>0</v>
      </c>
      <c r="CJ16" s="1">
        <f>IF(OR(ISBLANK(BR16),ISBLANK(BZ16)),0,IF(BR16&lt;BZ16,1,0))</f>
        <v>1</v>
      </c>
    </row>
    <row r="17" spans="1:88" ht="11.25" customHeight="1" x14ac:dyDescent="0.3">
      <c r="A17" s="11"/>
      <c r="B17" s="61"/>
      <c r="C17" s="92"/>
      <c r="D17" s="93"/>
      <c r="E17" s="93"/>
      <c r="F17" s="94"/>
      <c r="G17" s="98"/>
      <c r="H17" s="82">
        <f>H16+1</f>
        <v>2</v>
      </c>
      <c r="I17" s="80"/>
      <c r="J17" s="80"/>
      <c r="K17" s="83"/>
      <c r="L17" s="87"/>
      <c r="M17" s="82" t="str">
        <f>$M$16</f>
        <v>23.12.</v>
      </c>
      <c r="N17" s="80"/>
      <c r="O17" s="80"/>
      <c r="P17" s="80"/>
      <c r="Q17" s="83"/>
      <c r="R17" s="87"/>
      <c r="S17" s="84">
        <f>S16</f>
        <v>0.83333333333333337</v>
      </c>
      <c r="T17" s="80"/>
      <c r="U17" s="80"/>
      <c r="V17" s="80"/>
      <c r="W17" s="83"/>
      <c r="X17" s="87"/>
      <c r="Y17" s="82" t="s">
        <v>61</v>
      </c>
      <c r="Z17" s="80"/>
      <c r="AA17" s="80"/>
      <c r="AB17" s="80"/>
      <c r="AC17" s="80"/>
      <c r="AD17" s="80"/>
      <c r="AE17" s="80"/>
      <c r="AF17" s="80"/>
      <c r="AG17" s="80"/>
      <c r="AH17" s="83"/>
      <c r="AI17" s="87"/>
      <c r="AJ17" s="85" t="str">
        <f>$AG$8 &amp; " "</f>
        <v xml:space="preserve">Patrick </v>
      </c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0" t="s">
        <v>2</v>
      </c>
      <c r="AZ17" s="80"/>
      <c r="BA17" s="80"/>
      <c r="BB17" s="76" t="str">
        <f>" " &amp; $AQ$8</f>
        <v xml:space="preserve"> Ratze</v>
      </c>
      <c r="BC17" s="76"/>
      <c r="BD17" s="76"/>
      <c r="BE17" s="76"/>
      <c r="BF17" s="76"/>
      <c r="BG17" s="76"/>
      <c r="BH17" s="76"/>
      <c r="BI17" s="76"/>
      <c r="BJ17" s="76"/>
      <c r="BK17" s="76"/>
      <c r="BL17" s="76"/>
      <c r="BM17" s="76"/>
      <c r="BN17" s="76"/>
      <c r="BO17" s="76"/>
      <c r="BP17" s="77"/>
      <c r="BQ17" s="87"/>
      <c r="BR17" s="78">
        <v>0</v>
      </c>
      <c r="BS17" s="79"/>
      <c r="BT17" s="79"/>
      <c r="BU17" s="79"/>
      <c r="BV17" s="79"/>
      <c r="BW17" s="80" t="s">
        <v>2</v>
      </c>
      <c r="BX17" s="80"/>
      <c r="BY17" s="80"/>
      <c r="BZ17" s="79">
        <v>1</v>
      </c>
      <c r="CA17" s="79"/>
      <c r="CB17" s="79"/>
      <c r="CC17" s="79"/>
      <c r="CD17" s="81"/>
      <c r="CE17" s="65"/>
      <c r="CF17" s="115"/>
      <c r="CG17" s="1">
        <f t="shared" ref="CG17:CG36" si="0">IF(AND(ISNUMBER(BR17),ISNUMBER(BZ17)),1,0)</f>
        <v>1</v>
      </c>
      <c r="CH17" s="1">
        <f t="shared" ref="CH17:CH36" si="1">IF(OR(ISBLANK(BR17),ISBLANK(BZ17)),0,IF(BR17&gt;BZ17,1,0))</f>
        <v>0</v>
      </c>
      <c r="CI17" s="1">
        <f t="shared" ref="CI17:CI36" si="2">IF(OR(ISBLANK(BR17),ISBLANK(BZ17)),0,IF(BR17=BZ17,1,0))</f>
        <v>0</v>
      </c>
      <c r="CJ17" s="1">
        <f t="shared" ref="CJ17:CJ36" si="3">IF(OR(ISBLANK(BR17),ISBLANK(BZ17)),0,IF(BR17&lt;BZ17,1,0))</f>
        <v>1</v>
      </c>
    </row>
    <row r="18" spans="1:88" ht="11.25" customHeight="1" x14ac:dyDescent="0.3">
      <c r="A18" s="11"/>
      <c r="B18" s="61"/>
      <c r="C18" s="92"/>
      <c r="D18" s="93"/>
      <c r="E18" s="93"/>
      <c r="F18" s="94"/>
      <c r="G18" s="98"/>
      <c r="H18" s="82">
        <f t="shared" ref="H18:H36" si="4">H17+1</f>
        <v>3</v>
      </c>
      <c r="I18" s="80"/>
      <c r="J18" s="80"/>
      <c r="K18" s="83"/>
      <c r="L18" s="87"/>
      <c r="M18" s="82" t="str">
        <f t="shared" ref="M18:M36" si="5">$M$16</f>
        <v>23.12.</v>
      </c>
      <c r="N18" s="80"/>
      <c r="O18" s="80"/>
      <c r="P18" s="80"/>
      <c r="Q18" s="83"/>
      <c r="R18" s="87"/>
      <c r="S18" s="84">
        <f>S16</f>
        <v>0.83333333333333337</v>
      </c>
      <c r="T18" s="80"/>
      <c r="U18" s="80"/>
      <c r="V18" s="80"/>
      <c r="W18" s="83"/>
      <c r="X18" s="87"/>
      <c r="Y18" s="82" t="s">
        <v>62</v>
      </c>
      <c r="Z18" s="80"/>
      <c r="AA18" s="80"/>
      <c r="AB18" s="80"/>
      <c r="AC18" s="80"/>
      <c r="AD18" s="80"/>
      <c r="AE18" s="80"/>
      <c r="AF18" s="80"/>
      <c r="AG18" s="80"/>
      <c r="AH18" s="83"/>
      <c r="AI18" s="87"/>
      <c r="AJ18" s="85" t="str">
        <f>$BA$8 &amp; " "</f>
        <v xml:space="preserve">Schmiddi </v>
      </c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0" t="s">
        <v>2</v>
      </c>
      <c r="AZ18" s="80"/>
      <c r="BA18" s="80"/>
      <c r="BB18" s="76" t="str">
        <f>" " &amp; $BK$8</f>
        <v xml:space="preserve"> Jule</v>
      </c>
      <c r="BC18" s="76"/>
      <c r="BD18" s="76"/>
      <c r="BE18" s="76"/>
      <c r="BF18" s="76"/>
      <c r="BG18" s="76"/>
      <c r="BH18" s="76"/>
      <c r="BI18" s="76"/>
      <c r="BJ18" s="76"/>
      <c r="BK18" s="76"/>
      <c r="BL18" s="76"/>
      <c r="BM18" s="76"/>
      <c r="BN18" s="76"/>
      <c r="BO18" s="76"/>
      <c r="BP18" s="77"/>
      <c r="BQ18" s="87"/>
      <c r="BR18" s="78">
        <v>1</v>
      </c>
      <c r="BS18" s="79"/>
      <c r="BT18" s="79"/>
      <c r="BU18" s="79"/>
      <c r="BV18" s="79"/>
      <c r="BW18" s="80" t="s">
        <v>2</v>
      </c>
      <c r="BX18" s="80"/>
      <c r="BY18" s="80"/>
      <c r="BZ18" s="79">
        <v>0</v>
      </c>
      <c r="CA18" s="79"/>
      <c r="CB18" s="79"/>
      <c r="CC18" s="79"/>
      <c r="CD18" s="81"/>
      <c r="CE18" s="65"/>
      <c r="CF18" s="115"/>
      <c r="CG18" s="1">
        <f t="shared" si="0"/>
        <v>1</v>
      </c>
      <c r="CH18" s="1">
        <f t="shared" si="1"/>
        <v>1</v>
      </c>
      <c r="CI18" s="1">
        <f t="shared" si="2"/>
        <v>0</v>
      </c>
      <c r="CJ18" s="1">
        <f t="shared" si="3"/>
        <v>0</v>
      </c>
    </row>
    <row r="19" spans="1:88" ht="11.25" customHeight="1" x14ac:dyDescent="0.3">
      <c r="A19" s="11"/>
      <c r="B19" s="61"/>
      <c r="C19" s="92"/>
      <c r="D19" s="93"/>
      <c r="E19" s="93"/>
      <c r="F19" s="94"/>
      <c r="G19" s="98"/>
      <c r="H19" s="82">
        <f t="shared" si="4"/>
        <v>4</v>
      </c>
      <c r="I19" s="80"/>
      <c r="J19" s="80"/>
      <c r="K19" s="83"/>
      <c r="L19" s="87"/>
      <c r="M19" s="82" t="str">
        <f t="shared" si="5"/>
        <v>23.12.</v>
      </c>
      <c r="N19" s="80"/>
      <c r="O19" s="80"/>
      <c r="P19" s="80"/>
      <c r="Q19" s="83"/>
      <c r="R19" s="87"/>
      <c r="S19" s="84">
        <f t="shared" ref="S19:S36" si="6">S16+$C$14</f>
        <v>0.84166666666666667</v>
      </c>
      <c r="T19" s="80"/>
      <c r="U19" s="80"/>
      <c r="V19" s="80"/>
      <c r="W19" s="83"/>
      <c r="X19" s="87"/>
      <c r="Y19" s="82" t="str">
        <f>$Y$16</f>
        <v>Fernseher (Kamin)</v>
      </c>
      <c r="Z19" s="80"/>
      <c r="AA19" s="80"/>
      <c r="AB19" s="80"/>
      <c r="AC19" s="80"/>
      <c r="AD19" s="80"/>
      <c r="AE19" s="80"/>
      <c r="AF19" s="80"/>
      <c r="AG19" s="80"/>
      <c r="AH19" s="83"/>
      <c r="AI19" s="87"/>
      <c r="AJ19" s="85" t="str">
        <f>$BU$8 &amp; " "</f>
        <v xml:space="preserve">Basti </v>
      </c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0" t="s">
        <v>2</v>
      </c>
      <c r="AZ19" s="80"/>
      <c r="BA19" s="80"/>
      <c r="BB19" s="76" t="str">
        <f>" " &amp; $M$8</f>
        <v xml:space="preserve"> Christoph</v>
      </c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7"/>
      <c r="BQ19" s="87"/>
      <c r="BR19" s="78">
        <v>0</v>
      </c>
      <c r="BS19" s="79"/>
      <c r="BT19" s="79"/>
      <c r="BU19" s="79"/>
      <c r="BV19" s="79"/>
      <c r="BW19" s="80" t="s">
        <v>2</v>
      </c>
      <c r="BX19" s="80"/>
      <c r="BY19" s="80"/>
      <c r="BZ19" s="79">
        <v>1</v>
      </c>
      <c r="CA19" s="79"/>
      <c r="CB19" s="79"/>
      <c r="CC19" s="79"/>
      <c r="CD19" s="81"/>
      <c r="CE19" s="65"/>
      <c r="CF19" s="115"/>
      <c r="CG19" s="1">
        <f t="shared" si="0"/>
        <v>1</v>
      </c>
      <c r="CH19" s="1">
        <f t="shared" si="1"/>
        <v>0</v>
      </c>
      <c r="CI19" s="1">
        <f t="shared" si="2"/>
        <v>0</v>
      </c>
      <c r="CJ19" s="1">
        <f t="shared" si="3"/>
        <v>1</v>
      </c>
    </row>
    <row r="20" spans="1:88" ht="11.25" customHeight="1" x14ac:dyDescent="0.3">
      <c r="A20" s="11"/>
      <c r="B20" s="61"/>
      <c r="C20" s="92"/>
      <c r="D20" s="93"/>
      <c r="E20" s="93"/>
      <c r="F20" s="94"/>
      <c r="G20" s="98"/>
      <c r="H20" s="82">
        <f t="shared" si="4"/>
        <v>5</v>
      </c>
      <c r="I20" s="80"/>
      <c r="J20" s="80"/>
      <c r="K20" s="83"/>
      <c r="L20" s="87"/>
      <c r="M20" s="82" t="str">
        <f t="shared" si="5"/>
        <v>23.12.</v>
      </c>
      <c r="N20" s="80"/>
      <c r="O20" s="80"/>
      <c r="P20" s="80"/>
      <c r="Q20" s="83"/>
      <c r="R20" s="87"/>
      <c r="S20" s="84">
        <f t="shared" si="6"/>
        <v>0.84166666666666667</v>
      </c>
      <c r="T20" s="80"/>
      <c r="U20" s="80"/>
      <c r="V20" s="80"/>
      <c r="W20" s="83"/>
      <c r="X20" s="87"/>
      <c r="Y20" s="82" t="str">
        <f>$Y$17</f>
        <v>Fernseher (Mitte)</v>
      </c>
      <c r="Z20" s="80"/>
      <c r="AA20" s="80"/>
      <c r="AB20" s="80"/>
      <c r="AC20" s="80"/>
      <c r="AD20" s="80"/>
      <c r="AE20" s="80"/>
      <c r="AF20" s="80"/>
      <c r="AG20" s="80"/>
      <c r="AH20" s="83"/>
      <c r="AI20" s="87"/>
      <c r="AJ20" s="85" t="str">
        <f>$W$8 &amp; " "</f>
        <v xml:space="preserve">Markus </v>
      </c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0" t="s">
        <v>2</v>
      </c>
      <c r="AZ20" s="80"/>
      <c r="BA20" s="80"/>
      <c r="BB20" s="76" t="str">
        <f>" " &amp; $AG$8</f>
        <v xml:space="preserve"> Patrick</v>
      </c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6"/>
      <c r="BO20" s="76"/>
      <c r="BP20" s="77"/>
      <c r="BQ20" s="87"/>
      <c r="BR20" s="78">
        <v>1</v>
      </c>
      <c r="BS20" s="79"/>
      <c r="BT20" s="79"/>
      <c r="BU20" s="79"/>
      <c r="BV20" s="79"/>
      <c r="BW20" s="80" t="s">
        <v>2</v>
      </c>
      <c r="BX20" s="80"/>
      <c r="BY20" s="80"/>
      <c r="BZ20" s="79">
        <v>2</v>
      </c>
      <c r="CA20" s="79"/>
      <c r="CB20" s="79"/>
      <c r="CC20" s="79"/>
      <c r="CD20" s="81"/>
      <c r="CE20" s="65"/>
      <c r="CF20" s="115"/>
      <c r="CG20" s="1">
        <f t="shared" si="0"/>
        <v>1</v>
      </c>
      <c r="CH20" s="1">
        <f t="shared" si="1"/>
        <v>0</v>
      </c>
      <c r="CI20" s="1">
        <f t="shared" si="2"/>
        <v>0</v>
      </c>
      <c r="CJ20" s="1">
        <f t="shared" si="3"/>
        <v>1</v>
      </c>
    </row>
    <row r="21" spans="1:88" ht="11.25" customHeight="1" x14ac:dyDescent="0.3">
      <c r="A21" s="11"/>
      <c r="B21" s="61"/>
      <c r="C21" s="92"/>
      <c r="D21" s="93"/>
      <c r="E21" s="93"/>
      <c r="F21" s="94"/>
      <c r="G21" s="98"/>
      <c r="H21" s="82">
        <f t="shared" si="4"/>
        <v>6</v>
      </c>
      <c r="I21" s="80"/>
      <c r="J21" s="80"/>
      <c r="K21" s="83"/>
      <c r="L21" s="87"/>
      <c r="M21" s="82" t="str">
        <f t="shared" si="5"/>
        <v>23.12.</v>
      </c>
      <c r="N21" s="80"/>
      <c r="O21" s="80"/>
      <c r="P21" s="80"/>
      <c r="Q21" s="83"/>
      <c r="R21" s="87"/>
      <c r="S21" s="84">
        <f t="shared" si="6"/>
        <v>0.84166666666666667</v>
      </c>
      <c r="T21" s="80"/>
      <c r="U21" s="80"/>
      <c r="V21" s="80"/>
      <c r="W21" s="83"/>
      <c r="X21" s="87"/>
      <c r="Y21" s="82" t="str">
        <f>$Y$18</f>
        <v>Fernseher (Hof)</v>
      </c>
      <c r="Z21" s="80"/>
      <c r="AA21" s="80"/>
      <c r="AB21" s="80"/>
      <c r="AC21" s="80"/>
      <c r="AD21" s="80"/>
      <c r="AE21" s="80"/>
      <c r="AF21" s="80"/>
      <c r="AG21" s="80"/>
      <c r="AH21" s="83"/>
      <c r="AI21" s="87"/>
      <c r="AJ21" s="85" t="str">
        <f>$AQ$8 &amp; " "</f>
        <v xml:space="preserve">Ratze </v>
      </c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0" t="s">
        <v>2</v>
      </c>
      <c r="AZ21" s="80"/>
      <c r="BA21" s="80"/>
      <c r="BB21" s="76" t="str">
        <f>" " &amp; $BA$8</f>
        <v xml:space="preserve"> Schmiddi</v>
      </c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7"/>
      <c r="BQ21" s="87"/>
      <c r="BR21" s="78">
        <v>4</v>
      </c>
      <c r="BS21" s="79"/>
      <c r="BT21" s="79"/>
      <c r="BU21" s="79"/>
      <c r="BV21" s="79"/>
      <c r="BW21" s="80" t="s">
        <v>2</v>
      </c>
      <c r="BX21" s="80"/>
      <c r="BY21" s="80"/>
      <c r="BZ21" s="79">
        <v>1</v>
      </c>
      <c r="CA21" s="79"/>
      <c r="CB21" s="79"/>
      <c r="CC21" s="79"/>
      <c r="CD21" s="81"/>
      <c r="CE21" s="65"/>
      <c r="CF21" s="115"/>
      <c r="CG21" s="1">
        <f t="shared" si="0"/>
        <v>1</v>
      </c>
      <c r="CH21" s="1">
        <f t="shared" si="1"/>
        <v>1</v>
      </c>
      <c r="CI21" s="1">
        <f t="shared" si="2"/>
        <v>0</v>
      </c>
      <c r="CJ21" s="1">
        <f t="shared" si="3"/>
        <v>0</v>
      </c>
    </row>
    <row r="22" spans="1:88" ht="11.25" customHeight="1" x14ac:dyDescent="0.3">
      <c r="A22" s="11"/>
      <c r="B22" s="61"/>
      <c r="C22" s="92"/>
      <c r="D22" s="93"/>
      <c r="E22" s="93"/>
      <c r="F22" s="94"/>
      <c r="G22" s="98"/>
      <c r="H22" s="82">
        <f t="shared" si="4"/>
        <v>7</v>
      </c>
      <c r="I22" s="80"/>
      <c r="J22" s="80"/>
      <c r="K22" s="83"/>
      <c r="L22" s="87"/>
      <c r="M22" s="82" t="str">
        <f t="shared" si="5"/>
        <v>23.12.</v>
      </c>
      <c r="N22" s="80"/>
      <c r="O22" s="80"/>
      <c r="P22" s="80"/>
      <c r="Q22" s="83"/>
      <c r="R22" s="87"/>
      <c r="S22" s="84">
        <f t="shared" si="6"/>
        <v>0.85</v>
      </c>
      <c r="T22" s="80"/>
      <c r="U22" s="80"/>
      <c r="V22" s="80"/>
      <c r="W22" s="83"/>
      <c r="X22" s="87"/>
      <c r="Y22" s="82" t="str">
        <f>$Y$16</f>
        <v>Fernseher (Kamin)</v>
      </c>
      <c r="Z22" s="80"/>
      <c r="AA22" s="80"/>
      <c r="AB22" s="80"/>
      <c r="AC22" s="80"/>
      <c r="AD22" s="80"/>
      <c r="AE22" s="80"/>
      <c r="AF22" s="80"/>
      <c r="AG22" s="80"/>
      <c r="AH22" s="83"/>
      <c r="AI22" s="87"/>
      <c r="AJ22" s="85" t="str">
        <f>$BK$8 &amp; " "</f>
        <v xml:space="preserve">Jule </v>
      </c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0" t="s">
        <v>2</v>
      </c>
      <c r="AZ22" s="80"/>
      <c r="BA22" s="80"/>
      <c r="BB22" s="76" t="str">
        <f>" " &amp; $BU$8</f>
        <v xml:space="preserve"> Basti</v>
      </c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7"/>
      <c r="BQ22" s="87"/>
      <c r="BR22" s="78">
        <v>0</v>
      </c>
      <c r="BS22" s="79"/>
      <c r="BT22" s="79"/>
      <c r="BU22" s="79"/>
      <c r="BV22" s="79"/>
      <c r="BW22" s="80" t="s">
        <v>2</v>
      </c>
      <c r="BX22" s="80"/>
      <c r="BY22" s="80"/>
      <c r="BZ22" s="79">
        <v>0</v>
      </c>
      <c r="CA22" s="79"/>
      <c r="CB22" s="79"/>
      <c r="CC22" s="79"/>
      <c r="CD22" s="81"/>
      <c r="CE22" s="65"/>
      <c r="CF22" s="115"/>
      <c r="CG22" s="1">
        <f t="shared" si="0"/>
        <v>1</v>
      </c>
      <c r="CH22" s="1">
        <f t="shared" si="1"/>
        <v>0</v>
      </c>
      <c r="CI22" s="1">
        <f t="shared" si="2"/>
        <v>1</v>
      </c>
      <c r="CJ22" s="1">
        <f t="shared" si="3"/>
        <v>0</v>
      </c>
    </row>
    <row r="23" spans="1:88" ht="11.25" customHeight="1" x14ac:dyDescent="0.3">
      <c r="A23" s="11"/>
      <c r="B23" s="61"/>
      <c r="C23" s="92"/>
      <c r="D23" s="93"/>
      <c r="E23" s="93"/>
      <c r="F23" s="94"/>
      <c r="G23" s="98"/>
      <c r="H23" s="82">
        <f t="shared" si="4"/>
        <v>8</v>
      </c>
      <c r="I23" s="80"/>
      <c r="J23" s="80"/>
      <c r="K23" s="83"/>
      <c r="L23" s="87"/>
      <c r="M23" s="82" t="str">
        <f t="shared" si="5"/>
        <v>23.12.</v>
      </c>
      <c r="N23" s="80"/>
      <c r="O23" s="80"/>
      <c r="P23" s="80"/>
      <c r="Q23" s="83"/>
      <c r="R23" s="87"/>
      <c r="S23" s="84">
        <f t="shared" si="6"/>
        <v>0.85</v>
      </c>
      <c r="T23" s="80"/>
      <c r="U23" s="80"/>
      <c r="V23" s="80"/>
      <c r="W23" s="83"/>
      <c r="X23" s="87"/>
      <c r="Y23" s="82" t="str">
        <f>$Y$17</f>
        <v>Fernseher (Mitte)</v>
      </c>
      <c r="Z23" s="80"/>
      <c r="AA23" s="80"/>
      <c r="AB23" s="80"/>
      <c r="AC23" s="80"/>
      <c r="AD23" s="80"/>
      <c r="AE23" s="80"/>
      <c r="AF23" s="80"/>
      <c r="AG23" s="80"/>
      <c r="AH23" s="83"/>
      <c r="AI23" s="87"/>
      <c r="AJ23" s="85" t="str">
        <f>$M$8 &amp; " "</f>
        <v xml:space="preserve">Christoph </v>
      </c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0" t="s">
        <v>2</v>
      </c>
      <c r="AZ23" s="80"/>
      <c r="BA23" s="80"/>
      <c r="BB23" s="76" t="str">
        <f>" " &amp; $AG$8</f>
        <v xml:space="preserve"> Patrick</v>
      </c>
      <c r="BC23" s="76"/>
      <c r="BD23" s="76"/>
      <c r="BE23" s="76"/>
      <c r="BF23" s="76"/>
      <c r="BG23" s="76"/>
      <c r="BH23" s="76"/>
      <c r="BI23" s="76"/>
      <c r="BJ23" s="76"/>
      <c r="BK23" s="76"/>
      <c r="BL23" s="76"/>
      <c r="BM23" s="76"/>
      <c r="BN23" s="76"/>
      <c r="BO23" s="76"/>
      <c r="BP23" s="77"/>
      <c r="BQ23" s="87"/>
      <c r="BR23" s="78">
        <v>1</v>
      </c>
      <c r="BS23" s="79"/>
      <c r="BT23" s="79"/>
      <c r="BU23" s="79"/>
      <c r="BV23" s="79"/>
      <c r="BW23" s="80" t="s">
        <v>2</v>
      </c>
      <c r="BX23" s="80"/>
      <c r="BY23" s="80"/>
      <c r="BZ23" s="79">
        <v>1</v>
      </c>
      <c r="CA23" s="79"/>
      <c r="CB23" s="79"/>
      <c r="CC23" s="79"/>
      <c r="CD23" s="81"/>
      <c r="CE23" s="65"/>
      <c r="CF23" s="115"/>
      <c r="CG23" s="1">
        <f t="shared" si="0"/>
        <v>1</v>
      </c>
      <c r="CH23" s="1">
        <f t="shared" si="1"/>
        <v>0</v>
      </c>
      <c r="CI23" s="1">
        <f t="shared" si="2"/>
        <v>1</v>
      </c>
      <c r="CJ23" s="1">
        <f t="shared" si="3"/>
        <v>0</v>
      </c>
    </row>
    <row r="24" spans="1:88" ht="11.25" customHeight="1" x14ac:dyDescent="0.3">
      <c r="A24" s="11"/>
      <c r="B24" s="61"/>
      <c r="C24" s="92"/>
      <c r="D24" s="93"/>
      <c r="E24" s="93"/>
      <c r="F24" s="94"/>
      <c r="G24" s="98"/>
      <c r="H24" s="82">
        <f t="shared" si="4"/>
        <v>9</v>
      </c>
      <c r="I24" s="80"/>
      <c r="J24" s="80"/>
      <c r="K24" s="83"/>
      <c r="L24" s="87"/>
      <c r="M24" s="82" t="str">
        <f t="shared" si="5"/>
        <v>23.12.</v>
      </c>
      <c r="N24" s="80"/>
      <c r="O24" s="80"/>
      <c r="P24" s="80"/>
      <c r="Q24" s="83"/>
      <c r="R24" s="87"/>
      <c r="S24" s="84">
        <f t="shared" si="6"/>
        <v>0.85</v>
      </c>
      <c r="T24" s="80"/>
      <c r="U24" s="80"/>
      <c r="V24" s="80"/>
      <c r="W24" s="83"/>
      <c r="X24" s="87"/>
      <c r="Y24" s="82" t="str">
        <f>$Y$18</f>
        <v>Fernseher (Hof)</v>
      </c>
      <c r="Z24" s="80"/>
      <c r="AA24" s="80"/>
      <c r="AB24" s="80"/>
      <c r="AC24" s="80"/>
      <c r="AD24" s="80"/>
      <c r="AE24" s="80"/>
      <c r="AF24" s="80"/>
      <c r="AG24" s="80"/>
      <c r="AH24" s="83"/>
      <c r="AI24" s="87"/>
      <c r="AJ24" s="85" t="str">
        <f>$AQ$8 &amp; " "</f>
        <v xml:space="preserve">Ratze </v>
      </c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6"/>
      <c r="AY24" s="80" t="s">
        <v>2</v>
      </c>
      <c r="AZ24" s="80"/>
      <c r="BA24" s="80"/>
      <c r="BB24" s="76" t="str">
        <f>" " &amp; $W$8</f>
        <v xml:space="preserve"> Markus</v>
      </c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7"/>
      <c r="BQ24" s="87"/>
      <c r="BR24" s="78">
        <v>1</v>
      </c>
      <c r="BS24" s="79"/>
      <c r="BT24" s="79"/>
      <c r="BU24" s="79"/>
      <c r="BV24" s="79"/>
      <c r="BW24" s="80" t="s">
        <v>2</v>
      </c>
      <c r="BX24" s="80"/>
      <c r="BY24" s="80"/>
      <c r="BZ24" s="79">
        <v>3</v>
      </c>
      <c r="CA24" s="79"/>
      <c r="CB24" s="79"/>
      <c r="CC24" s="79"/>
      <c r="CD24" s="81"/>
      <c r="CE24" s="65"/>
      <c r="CF24" s="115"/>
      <c r="CG24" s="1">
        <f t="shared" si="0"/>
        <v>1</v>
      </c>
      <c r="CH24" s="1">
        <f t="shared" si="1"/>
        <v>0</v>
      </c>
      <c r="CI24" s="1">
        <f t="shared" si="2"/>
        <v>0</v>
      </c>
      <c r="CJ24" s="1">
        <f t="shared" si="3"/>
        <v>1</v>
      </c>
    </row>
    <row r="25" spans="1:88" ht="11.25" customHeight="1" x14ac:dyDescent="0.3">
      <c r="A25" s="11"/>
      <c r="B25" s="61"/>
      <c r="C25" s="92"/>
      <c r="D25" s="93"/>
      <c r="E25" s="93"/>
      <c r="F25" s="94"/>
      <c r="G25" s="98"/>
      <c r="H25" s="82">
        <f t="shared" si="4"/>
        <v>10</v>
      </c>
      <c r="I25" s="80"/>
      <c r="J25" s="80"/>
      <c r="K25" s="83"/>
      <c r="L25" s="87"/>
      <c r="M25" s="82" t="str">
        <f t="shared" si="5"/>
        <v>23.12.</v>
      </c>
      <c r="N25" s="80"/>
      <c r="O25" s="80"/>
      <c r="P25" s="80"/>
      <c r="Q25" s="83"/>
      <c r="R25" s="87"/>
      <c r="S25" s="84">
        <f t="shared" si="6"/>
        <v>0.85833333333333328</v>
      </c>
      <c r="T25" s="80"/>
      <c r="U25" s="80"/>
      <c r="V25" s="80"/>
      <c r="W25" s="83"/>
      <c r="X25" s="87"/>
      <c r="Y25" s="82" t="str">
        <f>$Y$16</f>
        <v>Fernseher (Kamin)</v>
      </c>
      <c r="Z25" s="80"/>
      <c r="AA25" s="80"/>
      <c r="AB25" s="80"/>
      <c r="AC25" s="80"/>
      <c r="AD25" s="80"/>
      <c r="AE25" s="80"/>
      <c r="AF25" s="80"/>
      <c r="AG25" s="80"/>
      <c r="AH25" s="83"/>
      <c r="AI25" s="87"/>
      <c r="AJ25" s="85" t="str">
        <f>$BA$8 &amp; " "</f>
        <v xml:space="preserve">Schmiddi </v>
      </c>
      <c r="AK25" s="86"/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86"/>
      <c r="AY25" s="80" t="s">
        <v>2</v>
      </c>
      <c r="AZ25" s="80"/>
      <c r="BA25" s="80"/>
      <c r="BB25" s="76" t="str">
        <f>" " &amp; $BU$8</f>
        <v xml:space="preserve"> Basti</v>
      </c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76"/>
      <c r="BN25" s="76"/>
      <c r="BO25" s="76"/>
      <c r="BP25" s="77"/>
      <c r="BQ25" s="87"/>
      <c r="BR25" s="78">
        <v>3</v>
      </c>
      <c r="BS25" s="79"/>
      <c r="BT25" s="79"/>
      <c r="BU25" s="79"/>
      <c r="BV25" s="79"/>
      <c r="BW25" s="80" t="s">
        <v>2</v>
      </c>
      <c r="BX25" s="80"/>
      <c r="BY25" s="80"/>
      <c r="BZ25" s="79">
        <v>0</v>
      </c>
      <c r="CA25" s="79"/>
      <c r="CB25" s="79"/>
      <c r="CC25" s="79"/>
      <c r="CD25" s="81"/>
      <c r="CE25" s="65"/>
      <c r="CF25" s="115"/>
      <c r="CG25" s="1">
        <f t="shared" si="0"/>
        <v>1</v>
      </c>
      <c r="CH25" s="1">
        <f t="shared" si="1"/>
        <v>1</v>
      </c>
      <c r="CI25" s="1">
        <f t="shared" si="2"/>
        <v>0</v>
      </c>
      <c r="CJ25" s="1">
        <f t="shared" si="3"/>
        <v>0</v>
      </c>
    </row>
    <row r="26" spans="1:88" ht="11.25" customHeight="1" x14ac:dyDescent="0.3">
      <c r="A26" s="11"/>
      <c r="B26" s="61"/>
      <c r="C26" s="92"/>
      <c r="D26" s="93"/>
      <c r="E26" s="93"/>
      <c r="F26" s="94"/>
      <c r="G26" s="98"/>
      <c r="H26" s="82">
        <f t="shared" si="4"/>
        <v>11</v>
      </c>
      <c r="I26" s="80"/>
      <c r="J26" s="80"/>
      <c r="K26" s="83"/>
      <c r="L26" s="87"/>
      <c r="M26" s="82" t="str">
        <f t="shared" si="5"/>
        <v>23.12.</v>
      </c>
      <c r="N26" s="80"/>
      <c r="O26" s="80"/>
      <c r="P26" s="80"/>
      <c r="Q26" s="83"/>
      <c r="R26" s="87"/>
      <c r="S26" s="84">
        <f t="shared" si="6"/>
        <v>0.85833333333333328</v>
      </c>
      <c r="T26" s="80"/>
      <c r="U26" s="80"/>
      <c r="V26" s="80"/>
      <c r="W26" s="83"/>
      <c r="X26" s="87"/>
      <c r="Y26" s="82" t="str">
        <f>$Y$17</f>
        <v>Fernseher (Mitte)</v>
      </c>
      <c r="Z26" s="80"/>
      <c r="AA26" s="80"/>
      <c r="AB26" s="80"/>
      <c r="AC26" s="80"/>
      <c r="AD26" s="80"/>
      <c r="AE26" s="80"/>
      <c r="AF26" s="80"/>
      <c r="AG26" s="80"/>
      <c r="AH26" s="83"/>
      <c r="AI26" s="87"/>
      <c r="AJ26" s="85" t="str">
        <f>$AG$8 &amp; " "</f>
        <v xml:space="preserve">Patrick </v>
      </c>
      <c r="AK26" s="86"/>
      <c r="AL26" s="86"/>
      <c r="AM26" s="86"/>
      <c r="AN26" s="86"/>
      <c r="AO26" s="86"/>
      <c r="AP26" s="86"/>
      <c r="AQ26" s="86"/>
      <c r="AR26" s="86"/>
      <c r="AS26" s="86"/>
      <c r="AT26" s="86"/>
      <c r="AU26" s="86"/>
      <c r="AV26" s="86"/>
      <c r="AW26" s="86"/>
      <c r="AX26" s="86"/>
      <c r="AY26" s="80" t="s">
        <v>2</v>
      </c>
      <c r="AZ26" s="80"/>
      <c r="BA26" s="80"/>
      <c r="BB26" s="76" t="str">
        <f>" " &amp; $BK$8</f>
        <v xml:space="preserve"> Jule</v>
      </c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76"/>
      <c r="BN26" s="76"/>
      <c r="BO26" s="76"/>
      <c r="BP26" s="77"/>
      <c r="BQ26" s="87"/>
      <c r="BR26" s="78">
        <v>1</v>
      </c>
      <c r="BS26" s="79"/>
      <c r="BT26" s="79"/>
      <c r="BU26" s="79"/>
      <c r="BV26" s="79"/>
      <c r="BW26" s="80" t="s">
        <v>2</v>
      </c>
      <c r="BX26" s="80"/>
      <c r="BY26" s="80"/>
      <c r="BZ26" s="79">
        <v>2</v>
      </c>
      <c r="CA26" s="79"/>
      <c r="CB26" s="79"/>
      <c r="CC26" s="79"/>
      <c r="CD26" s="81"/>
      <c r="CE26" s="65"/>
      <c r="CF26" s="115"/>
      <c r="CG26" s="1">
        <f t="shared" si="0"/>
        <v>1</v>
      </c>
      <c r="CH26" s="1">
        <f t="shared" si="1"/>
        <v>0</v>
      </c>
      <c r="CI26" s="1">
        <f t="shared" si="2"/>
        <v>0</v>
      </c>
      <c r="CJ26" s="1">
        <f t="shared" si="3"/>
        <v>1</v>
      </c>
    </row>
    <row r="27" spans="1:88" ht="11.25" customHeight="1" x14ac:dyDescent="0.3">
      <c r="A27" s="11"/>
      <c r="B27" s="61"/>
      <c r="C27" s="92"/>
      <c r="D27" s="93"/>
      <c r="E27" s="93"/>
      <c r="F27" s="94"/>
      <c r="G27" s="98"/>
      <c r="H27" s="82">
        <f t="shared" si="4"/>
        <v>12</v>
      </c>
      <c r="I27" s="80"/>
      <c r="J27" s="80"/>
      <c r="K27" s="83"/>
      <c r="L27" s="87"/>
      <c r="M27" s="82" t="str">
        <f t="shared" si="5"/>
        <v>23.12.</v>
      </c>
      <c r="N27" s="80"/>
      <c r="O27" s="80"/>
      <c r="P27" s="80"/>
      <c r="Q27" s="83"/>
      <c r="R27" s="87"/>
      <c r="S27" s="84">
        <f t="shared" si="6"/>
        <v>0.85833333333333328</v>
      </c>
      <c r="T27" s="80"/>
      <c r="U27" s="80"/>
      <c r="V27" s="80"/>
      <c r="W27" s="83"/>
      <c r="X27" s="87"/>
      <c r="Y27" s="82" t="str">
        <f>$Y$18</f>
        <v>Fernseher (Hof)</v>
      </c>
      <c r="Z27" s="80"/>
      <c r="AA27" s="80"/>
      <c r="AB27" s="80"/>
      <c r="AC27" s="80"/>
      <c r="AD27" s="80"/>
      <c r="AE27" s="80"/>
      <c r="AF27" s="80"/>
      <c r="AG27" s="80"/>
      <c r="AH27" s="83"/>
      <c r="AI27" s="87"/>
      <c r="AJ27" s="85" t="str">
        <f>$AQ$8 &amp; " "</f>
        <v xml:space="preserve">Ratze </v>
      </c>
      <c r="AK27" s="86"/>
      <c r="AL27" s="86"/>
      <c r="AM27" s="86"/>
      <c r="AN27" s="86"/>
      <c r="AO27" s="86"/>
      <c r="AP27" s="86"/>
      <c r="AQ27" s="86"/>
      <c r="AR27" s="86"/>
      <c r="AS27" s="86"/>
      <c r="AT27" s="86"/>
      <c r="AU27" s="86"/>
      <c r="AV27" s="86"/>
      <c r="AW27" s="86"/>
      <c r="AX27" s="86"/>
      <c r="AY27" s="80" t="s">
        <v>2</v>
      </c>
      <c r="AZ27" s="80"/>
      <c r="BA27" s="80"/>
      <c r="BB27" s="76" t="str">
        <f>" " &amp; $M$8</f>
        <v xml:space="preserve"> Christoph</v>
      </c>
      <c r="BC27" s="76"/>
      <c r="BD27" s="76"/>
      <c r="BE27" s="76"/>
      <c r="BF27" s="76"/>
      <c r="BG27" s="76"/>
      <c r="BH27" s="76"/>
      <c r="BI27" s="76"/>
      <c r="BJ27" s="76"/>
      <c r="BK27" s="76"/>
      <c r="BL27" s="76"/>
      <c r="BM27" s="76"/>
      <c r="BN27" s="76"/>
      <c r="BO27" s="76"/>
      <c r="BP27" s="77"/>
      <c r="BQ27" s="87"/>
      <c r="BR27" s="78">
        <v>3</v>
      </c>
      <c r="BS27" s="79"/>
      <c r="BT27" s="79"/>
      <c r="BU27" s="79"/>
      <c r="BV27" s="79"/>
      <c r="BW27" s="80" t="s">
        <v>2</v>
      </c>
      <c r="BX27" s="80"/>
      <c r="BY27" s="80"/>
      <c r="BZ27" s="79">
        <v>1</v>
      </c>
      <c r="CA27" s="79"/>
      <c r="CB27" s="79"/>
      <c r="CC27" s="79"/>
      <c r="CD27" s="81"/>
      <c r="CE27" s="65"/>
      <c r="CF27" s="115"/>
      <c r="CG27" s="1">
        <f t="shared" si="0"/>
        <v>1</v>
      </c>
      <c r="CH27" s="1">
        <f t="shared" si="1"/>
        <v>1</v>
      </c>
      <c r="CI27" s="1">
        <f t="shared" si="2"/>
        <v>0</v>
      </c>
      <c r="CJ27" s="1">
        <f t="shared" si="3"/>
        <v>0</v>
      </c>
    </row>
    <row r="28" spans="1:88" ht="11.25" customHeight="1" x14ac:dyDescent="0.3">
      <c r="A28" s="11"/>
      <c r="B28" s="61"/>
      <c r="C28" s="92"/>
      <c r="D28" s="93"/>
      <c r="E28" s="93"/>
      <c r="F28" s="94"/>
      <c r="G28" s="98"/>
      <c r="H28" s="82">
        <f t="shared" si="4"/>
        <v>13</v>
      </c>
      <c r="I28" s="80"/>
      <c r="J28" s="80"/>
      <c r="K28" s="83"/>
      <c r="L28" s="87"/>
      <c r="M28" s="82" t="str">
        <f t="shared" si="5"/>
        <v>23.12.</v>
      </c>
      <c r="N28" s="80"/>
      <c r="O28" s="80"/>
      <c r="P28" s="80"/>
      <c r="Q28" s="83"/>
      <c r="R28" s="87"/>
      <c r="S28" s="84">
        <f t="shared" si="6"/>
        <v>0.86666666666666659</v>
      </c>
      <c r="T28" s="80"/>
      <c r="U28" s="80"/>
      <c r="V28" s="80"/>
      <c r="W28" s="83"/>
      <c r="X28" s="87"/>
      <c r="Y28" s="82" t="str">
        <f>$Y$16</f>
        <v>Fernseher (Kamin)</v>
      </c>
      <c r="Z28" s="80"/>
      <c r="AA28" s="80"/>
      <c r="AB28" s="80"/>
      <c r="AC28" s="80"/>
      <c r="AD28" s="80"/>
      <c r="AE28" s="80"/>
      <c r="AF28" s="80"/>
      <c r="AG28" s="80"/>
      <c r="AH28" s="83"/>
      <c r="AI28" s="87"/>
      <c r="AJ28" s="85" t="str">
        <f>$W$8 &amp; " "</f>
        <v xml:space="preserve">Markus </v>
      </c>
      <c r="AK28" s="86"/>
      <c r="AL28" s="86"/>
      <c r="AM28" s="86"/>
      <c r="AN28" s="86"/>
      <c r="AO28" s="86"/>
      <c r="AP28" s="86"/>
      <c r="AQ28" s="86"/>
      <c r="AR28" s="86"/>
      <c r="AS28" s="86"/>
      <c r="AT28" s="86"/>
      <c r="AU28" s="86"/>
      <c r="AV28" s="86"/>
      <c r="AW28" s="86"/>
      <c r="AX28" s="86"/>
      <c r="AY28" s="80" t="s">
        <v>2</v>
      </c>
      <c r="AZ28" s="80"/>
      <c r="BA28" s="80"/>
      <c r="BB28" s="76" t="str">
        <f>" " &amp; $BA$8</f>
        <v xml:space="preserve"> Schmiddi</v>
      </c>
      <c r="BC28" s="76"/>
      <c r="BD28" s="76"/>
      <c r="BE28" s="76"/>
      <c r="BF28" s="76"/>
      <c r="BG28" s="76"/>
      <c r="BH28" s="76"/>
      <c r="BI28" s="76"/>
      <c r="BJ28" s="76"/>
      <c r="BK28" s="76"/>
      <c r="BL28" s="76"/>
      <c r="BM28" s="76"/>
      <c r="BN28" s="76"/>
      <c r="BO28" s="76"/>
      <c r="BP28" s="77"/>
      <c r="BQ28" s="87"/>
      <c r="BR28" s="78">
        <v>4</v>
      </c>
      <c r="BS28" s="79"/>
      <c r="BT28" s="79"/>
      <c r="BU28" s="79"/>
      <c r="BV28" s="79"/>
      <c r="BW28" s="80" t="s">
        <v>2</v>
      </c>
      <c r="BX28" s="80"/>
      <c r="BY28" s="80"/>
      <c r="BZ28" s="79">
        <v>2</v>
      </c>
      <c r="CA28" s="79"/>
      <c r="CB28" s="79"/>
      <c r="CC28" s="79"/>
      <c r="CD28" s="81"/>
      <c r="CE28" s="65"/>
      <c r="CF28" s="115"/>
      <c r="CG28" s="1">
        <f t="shared" si="0"/>
        <v>1</v>
      </c>
      <c r="CH28" s="1">
        <f t="shared" si="1"/>
        <v>1</v>
      </c>
      <c r="CI28" s="1">
        <f t="shared" si="2"/>
        <v>0</v>
      </c>
      <c r="CJ28" s="1">
        <f t="shared" si="3"/>
        <v>0</v>
      </c>
    </row>
    <row r="29" spans="1:88" ht="11.25" customHeight="1" x14ac:dyDescent="0.3">
      <c r="A29" s="11"/>
      <c r="B29" s="61"/>
      <c r="C29" s="92"/>
      <c r="D29" s="93"/>
      <c r="E29" s="93"/>
      <c r="F29" s="94"/>
      <c r="G29" s="98"/>
      <c r="H29" s="82">
        <f t="shared" si="4"/>
        <v>14</v>
      </c>
      <c r="I29" s="80"/>
      <c r="J29" s="80"/>
      <c r="K29" s="83"/>
      <c r="L29" s="87"/>
      <c r="M29" s="82" t="str">
        <f t="shared" si="5"/>
        <v>23.12.</v>
      </c>
      <c r="N29" s="80"/>
      <c r="O29" s="80"/>
      <c r="P29" s="80"/>
      <c r="Q29" s="83"/>
      <c r="R29" s="87"/>
      <c r="S29" s="84">
        <f t="shared" si="6"/>
        <v>0.86666666666666659</v>
      </c>
      <c r="T29" s="80"/>
      <c r="U29" s="80"/>
      <c r="V29" s="80"/>
      <c r="W29" s="83"/>
      <c r="X29" s="87"/>
      <c r="Y29" s="82" t="str">
        <f>$Y$17</f>
        <v>Fernseher (Mitte)</v>
      </c>
      <c r="Z29" s="80"/>
      <c r="AA29" s="80"/>
      <c r="AB29" s="80"/>
      <c r="AC29" s="80"/>
      <c r="AD29" s="80"/>
      <c r="AE29" s="80"/>
      <c r="AF29" s="80"/>
      <c r="AG29" s="80"/>
      <c r="AH29" s="83"/>
      <c r="AI29" s="87"/>
      <c r="AJ29" s="85" t="str">
        <f>$BU$8 &amp; " "</f>
        <v xml:space="preserve">Basti </v>
      </c>
      <c r="AK29" s="86"/>
      <c r="AL29" s="86"/>
      <c r="AM29" s="86"/>
      <c r="AN29" s="86"/>
      <c r="AO29" s="86"/>
      <c r="AP29" s="86"/>
      <c r="AQ29" s="86"/>
      <c r="AR29" s="86"/>
      <c r="AS29" s="86"/>
      <c r="AT29" s="86"/>
      <c r="AU29" s="86"/>
      <c r="AV29" s="86"/>
      <c r="AW29" s="86"/>
      <c r="AX29" s="86"/>
      <c r="AY29" s="80" t="s">
        <v>2</v>
      </c>
      <c r="AZ29" s="80"/>
      <c r="BA29" s="80"/>
      <c r="BB29" s="76" t="str">
        <f>" " &amp; $AQ$8</f>
        <v xml:space="preserve"> Ratze</v>
      </c>
      <c r="BC29" s="76"/>
      <c r="BD29" s="76"/>
      <c r="BE29" s="76"/>
      <c r="BF29" s="76"/>
      <c r="BG29" s="76"/>
      <c r="BH29" s="76"/>
      <c r="BI29" s="76"/>
      <c r="BJ29" s="76"/>
      <c r="BK29" s="76"/>
      <c r="BL29" s="76"/>
      <c r="BM29" s="76"/>
      <c r="BN29" s="76"/>
      <c r="BO29" s="76"/>
      <c r="BP29" s="77"/>
      <c r="BQ29" s="87"/>
      <c r="BR29" s="78">
        <v>4</v>
      </c>
      <c r="BS29" s="79"/>
      <c r="BT29" s="79"/>
      <c r="BU29" s="79"/>
      <c r="BV29" s="79"/>
      <c r="BW29" s="80" t="s">
        <v>2</v>
      </c>
      <c r="BX29" s="80"/>
      <c r="BY29" s="80"/>
      <c r="BZ29" s="79">
        <v>3</v>
      </c>
      <c r="CA29" s="79"/>
      <c r="CB29" s="79"/>
      <c r="CC29" s="79"/>
      <c r="CD29" s="81"/>
      <c r="CE29" s="65"/>
      <c r="CF29" s="115"/>
      <c r="CG29" s="1">
        <f t="shared" si="0"/>
        <v>1</v>
      </c>
      <c r="CH29" s="1">
        <f t="shared" si="1"/>
        <v>1</v>
      </c>
      <c r="CI29" s="1">
        <f t="shared" si="2"/>
        <v>0</v>
      </c>
      <c r="CJ29" s="1">
        <f t="shared" si="3"/>
        <v>0</v>
      </c>
    </row>
    <row r="30" spans="1:88" ht="11.25" customHeight="1" x14ac:dyDescent="0.3">
      <c r="A30" s="11"/>
      <c r="B30" s="61"/>
      <c r="C30" s="92"/>
      <c r="D30" s="93"/>
      <c r="E30" s="93"/>
      <c r="F30" s="94"/>
      <c r="G30" s="98"/>
      <c r="H30" s="82">
        <f t="shared" si="4"/>
        <v>15</v>
      </c>
      <c r="I30" s="80"/>
      <c r="J30" s="80"/>
      <c r="K30" s="83"/>
      <c r="L30" s="87"/>
      <c r="M30" s="82" t="str">
        <f t="shared" si="5"/>
        <v>23.12.</v>
      </c>
      <c r="N30" s="80"/>
      <c r="O30" s="80"/>
      <c r="P30" s="80"/>
      <c r="Q30" s="83"/>
      <c r="R30" s="87"/>
      <c r="S30" s="84">
        <f t="shared" si="6"/>
        <v>0.86666666666666659</v>
      </c>
      <c r="T30" s="80"/>
      <c r="U30" s="80"/>
      <c r="V30" s="80"/>
      <c r="W30" s="83"/>
      <c r="X30" s="87"/>
      <c r="Y30" s="82" t="str">
        <f>$Y$18</f>
        <v>Fernseher (Hof)</v>
      </c>
      <c r="Z30" s="80"/>
      <c r="AA30" s="80"/>
      <c r="AB30" s="80"/>
      <c r="AC30" s="80"/>
      <c r="AD30" s="80"/>
      <c r="AE30" s="80"/>
      <c r="AF30" s="80"/>
      <c r="AG30" s="80"/>
      <c r="AH30" s="83"/>
      <c r="AI30" s="87"/>
      <c r="AJ30" s="85" t="str">
        <f>$M$8 &amp; " "</f>
        <v xml:space="preserve">Christoph </v>
      </c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0" t="s">
        <v>2</v>
      </c>
      <c r="AZ30" s="80"/>
      <c r="BA30" s="80"/>
      <c r="BB30" s="76" t="str">
        <f>" " &amp; $BK$8</f>
        <v xml:space="preserve"> Jule</v>
      </c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76"/>
      <c r="BN30" s="76"/>
      <c r="BO30" s="76"/>
      <c r="BP30" s="77"/>
      <c r="BQ30" s="87"/>
      <c r="BR30" s="78">
        <v>0</v>
      </c>
      <c r="BS30" s="79"/>
      <c r="BT30" s="79"/>
      <c r="BU30" s="79"/>
      <c r="BV30" s="79"/>
      <c r="BW30" s="80" t="s">
        <v>2</v>
      </c>
      <c r="BX30" s="80"/>
      <c r="BY30" s="80"/>
      <c r="BZ30" s="79">
        <v>2</v>
      </c>
      <c r="CA30" s="79"/>
      <c r="CB30" s="79"/>
      <c r="CC30" s="79"/>
      <c r="CD30" s="81"/>
      <c r="CE30" s="65"/>
      <c r="CF30" s="115"/>
      <c r="CG30" s="1">
        <f t="shared" si="0"/>
        <v>1</v>
      </c>
      <c r="CH30" s="1">
        <f t="shared" si="1"/>
        <v>0</v>
      </c>
      <c r="CI30" s="1">
        <f t="shared" si="2"/>
        <v>0</v>
      </c>
      <c r="CJ30" s="1">
        <f t="shared" si="3"/>
        <v>1</v>
      </c>
    </row>
    <row r="31" spans="1:88" ht="11.25" customHeight="1" x14ac:dyDescent="0.3">
      <c r="A31" s="11"/>
      <c r="B31" s="61"/>
      <c r="C31" s="92"/>
      <c r="D31" s="93"/>
      <c r="E31" s="93"/>
      <c r="F31" s="94"/>
      <c r="G31" s="98"/>
      <c r="H31" s="82">
        <f t="shared" si="4"/>
        <v>16</v>
      </c>
      <c r="I31" s="80"/>
      <c r="J31" s="80"/>
      <c r="K31" s="83"/>
      <c r="L31" s="87"/>
      <c r="M31" s="82" t="str">
        <f t="shared" si="5"/>
        <v>23.12.</v>
      </c>
      <c r="N31" s="80"/>
      <c r="O31" s="80"/>
      <c r="P31" s="80"/>
      <c r="Q31" s="83"/>
      <c r="R31" s="87"/>
      <c r="S31" s="84">
        <f t="shared" si="6"/>
        <v>0.87499999999999989</v>
      </c>
      <c r="T31" s="80"/>
      <c r="U31" s="80"/>
      <c r="V31" s="80"/>
      <c r="W31" s="83"/>
      <c r="X31" s="87"/>
      <c r="Y31" s="82" t="str">
        <f>$Y$16</f>
        <v>Fernseher (Kamin)</v>
      </c>
      <c r="Z31" s="80"/>
      <c r="AA31" s="80"/>
      <c r="AB31" s="80"/>
      <c r="AC31" s="80"/>
      <c r="AD31" s="80"/>
      <c r="AE31" s="80"/>
      <c r="AF31" s="80"/>
      <c r="AG31" s="80"/>
      <c r="AH31" s="83"/>
      <c r="AI31" s="87"/>
      <c r="AJ31" s="85" t="str">
        <f>$BA$8 &amp; " "</f>
        <v xml:space="preserve">Schmiddi </v>
      </c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0" t="s">
        <v>2</v>
      </c>
      <c r="AZ31" s="80"/>
      <c r="BA31" s="80"/>
      <c r="BB31" s="76" t="str">
        <f>" " &amp; $AG$8</f>
        <v xml:space="preserve"> Patrick</v>
      </c>
      <c r="BC31" s="76"/>
      <c r="BD31" s="76"/>
      <c r="BE31" s="76"/>
      <c r="BF31" s="76"/>
      <c r="BG31" s="76"/>
      <c r="BH31" s="76"/>
      <c r="BI31" s="76"/>
      <c r="BJ31" s="76"/>
      <c r="BK31" s="76"/>
      <c r="BL31" s="76"/>
      <c r="BM31" s="76"/>
      <c r="BN31" s="76"/>
      <c r="BO31" s="76"/>
      <c r="BP31" s="77"/>
      <c r="BQ31" s="87"/>
      <c r="BR31" s="78">
        <v>1</v>
      </c>
      <c r="BS31" s="79"/>
      <c r="BT31" s="79"/>
      <c r="BU31" s="79"/>
      <c r="BV31" s="79"/>
      <c r="BW31" s="80" t="s">
        <v>2</v>
      </c>
      <c r="BX31" s="80"/>
      <c r="BY31" s="80"/>
      <c r="BZ31" s="79">
        <v>3</v>
      </c>
      <c r="CA31" s="79"/>
      <c r="CB31" s="79"/>
      <c r="CC31" s="79"/>
      <c r="CD31" s="81"/>
      <c r="CE31" s="65"/>
      <c r="CF31" s="115"/>
      <c r="CG31" s="1">
        <f t="shared" si="0"/>
        <v>1</v>
      </c>
      <c r="CH31" s="1">
        <f t="shared" si="1"/>
        <v>0</v>
      </c>
      <c r="CI31" s="1">
        <f t="shared" si="2"/>
        <v>0</v>
      </c>
      <c r="CJ31" s="1">
        <f t="shared" si="3"/>
        <v>1</v>
      </c>
    </row>
    <row r="32" spans="1:88" ht="11.25" customHeight="1" x14ac:dyDescent="0.3">
      <c r="A32" s="11"/>
      <c r="B32" s="61"/>
      <c r="C32" s="92"/>
      <c r="D32" s="93"/>
      <c r="E32" s="93"/>
      <c r="F32" s="94"/>
      <c r="G32" s="98"/>
      <c r="H32" s="82">
        <f t="shared" si="4"/>
        <v>17</v>
      </c>
      <c r="I32" s="80"/>
      <c r="J32" s="80"/>
      <c r="K32" s="83"/>
      <c r="L32" s="87"/>
      <c r="M32" s="82" t="str">
        <f t="shared" si="5"/>
        <v>23.12.</v>
      </c>
      <c r="N32" s="80"/>
      <c r="O32" s="80"/>
      <c r="P32" s="80"/>
      <c r="Q32" s="83"/>
      <c r="R32" s="87"/>
      <c r="S32" s="84">
        <f t="shared" si="6"/>
        <v>0.87499999999999989</v>
      </c>
      <c r="T32" s="80"/>
      <c r="U32" s="80"/>
      <c r="V32" s="80"/>
      <c r="W32" s="83"/>
      <c r="X32" s="87"/>
      <c r="Y32" s="82" t="str">
        <f>$Y$17</f>
        <v>Fernseher (Mitte)</v>
      </c>
      <c r="Z32" s="80"/>
      <c r="AA32" s="80"/>
      <c r="AB32" s="80"/>
      <c r="AC32" s="80"/>
      <c r="AD32" s="80"/>
      <c r="AE32" s="80"/>
      <c r="AF32" s="80"/>
      <c r="AG32" s="80"/>
      <c r="AH32" s="83"/>
      <c r="AI32" s="87"/>
      <c r="AJ32" s="85" t="str">
        <f>$BU$8 &amp; " "</f>
        <v xml:space="preserve">Basti </v>
      </c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0" t="s">
        <v>2</v>
      </c>
      <c r="AZ32" s="80"/>
      <c r="BA32" s="80"/>
      <c r="BB32" s="76" t="str">
        <f>" " &amp; $W$8</f>
        <v xml:space="preserve"> Markus</v>
      </c>
      <c r="BC32" s="76"/>
      <c r="BD32" s="76"/>
      <c r="BE32" s="76"/>
      <c r="BF32" s="76"/>
      <c r="BG32" s="76"/>
      <c r="BH32" s="76"/>
      <c r="BI32" s="76"/>
      <c r="BJ32" s="76"/>
      <c r="BK32" s="76"/>
      <c r="BL32" s="76"/>
      <c r="BM32" s="76"/>
      <c r="BN32" s="76"/>
      <c r="BO32" s="76"/>
      <c r="BP32" s="77"/>
      <c r="BQ32" s="87"/>
      <c r="BR32" s="78">
        <v>0</v>
      </c>
      <c r="BS32" s="79"/>
      <c r="BT32" s="79"/>
      <c r="BU32" s="79"/>
      <c r="BV32" s="79"/>
      <c r="BW32" s="80" t="s">
        <v>2</v>
      </c>
      <c r="BX32" s="80"/>
      <c r="BY32" s="80"/>
      <c r="BZ32" s="79">
        <v>0</v>
      </c>
      <c r="CA32" s="79"/>
      <c r="CB32" s="79"/>
      <c r="CC32" s="79"/>
      <c r="CD32" s="81"/>
      <c r="CE32" s="65"/>
      <c r="CF32" s="115"/>
      <c r="CG32" s="1">
        <f t="shared" si="0"/>
        <v>1</v>
      </c>
      <c r="CH32" s="1">
        <f t="shared" si="1"/>
        <v>0</v>
      </c>
      <c r="CI32" s="1">
        <f t="shared" si="2"/>
        <v>1</v>
      </c>
      <c r="CJ32" s="1">
        <f t="shared" si="3"/>
        <v>0</v>
      </c>
    </row>
    <row r="33" spans="1:88" ht="11.25" customHeight="1" x14ac:dyDescent="0.3">
      <c r="A33" s="11"/>
      <c r="B33" s="61"/>
      <c r="C33" s="92"/>
      <c r="D33" s="93"/>
      <c r="E33" s="93"/>
      <c r="F33" s="94"/>
      <c r="G33" s="98"/>
      <c r="H33" s="82">
        <f t="shared" si="4"/>
        <v>18</v>
      </c>
      <c r="I33" s="80"/>
      <c r="J33" s="80"/>
      <c r="K33" s="83"/>
      <c r="L33" s="87"/>
      <c r="M33" s="82" t="str">
        <f t="shared" si="5"/>
        <v>23.12.</v>
      </c>
      <c r="N33" s="80"/>
      <c r="O33" s="80"/>
      <c r="P33" s="80"/>
      <c r="Q33" s="83"/>
      <c r="R33" s="87"/>
      <c r="S33" s="84">
        <f t="shared" si="6"/>
        <v>0.87499999999999989</v>
      </c>
      <c r="T33" s="80"/>
      <c r="U33" s="80"/>
      <c r="V33" s="80"/>
      <c r="W33" s="83"/>
      <c r="X33" s="87"/>
      <c r="Y33" s="82" t="str">
        <f>$Y$18</f>
        <v>Fernseher (Hof)</v>
      </c>
      <c r="Z33" s="80"/>
      <c r="AA33" s="80"/>
      <c r="AB33" s="80"/>
      <c r="AC33" s="80"/>
      <c r="AD33" s="80"/>
      <c r="AE33" s="80"/>
      <c r="AF33" s="80"/>
      <c r="AG33" s="80"/>
      <c r="AH33" s="83"/>
      <c r="AI33" s="87"/>
      <c r="AJ33" s="85" t="str">
        <f>$AQ$8 &amp; " "</f>
        <v xml:space="preserve">Ratze </v>
      </c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0" t="s">
        <v>2</v>
      </c>
      <c r="AZ33" s="80"/>
      <c r="BA33" s="80"/>
      <c r="BB33" s="76" t="str">
        <f>" " &amp; $BK$8</f>
        <v xml:space="preserve"> Jule</v>
      </c>
      <c r="BC33" s="76"/>
      <c r="BD33" s="76"/>
      <c r="BE33" s="76"/>
      <c r="BF33" s="76"/>
      <c r="BG33" s="76"/>
      <c r="BH33" s="76"/>
      <c r="BI33" s="76"/>
      <c r="BJ33" s="76"/>
      <c r="BK33" s="76"/>
      <c r="BL33" s="76"/>
      <c r="BM33" s="76"/>
      <c r="BN33" s="76"/>
      <c r="BO33" s="76"/>
      <c r="BP33" s="77"/>
      <c r="BQ33" s="87"/>
      <c r="BR33" s="78">
        <v>0</v>
      </c>
      <c r="BS33" s="79"/>
      <c r="BT33" s="79"/>
      <c r="BU33" s="79"/>
      <c r="BV33" s="79"/>
      <c r="BW33" s="80" t="s">
        <v>2</v>
      </c>
      <c r="BX33" s="80"/>
      <c r="BY33" s="80"/>
      <c r="BZ33" s="79">
        <v>0</v>
      </c>
      <c r="CA33" s="79"/>
      <c r="CB33" s="79"/>
      <c r="CC33" s="79"/>
      <c r="CD33" s="81"/>
      <c r="CE33" s="65"/>
      <c r="CF33" s="115"/>
      <c r="CG33" s="1">
        <f t="shared" si="0"/>
        <v>1</v>
      </c>
      <c r="CH33" s="1">
        <f t="shared" si="1"/>
        <v>0</v>
      </c>
      <c r="CI33" s="1">
        <f t="shared" si="2"/>
        <v>1</v>
      </c>
      <c r="CJ33" s="1">
        <f t="shared" si="3"/>
        <v>0</v>
      </c>
    </row>
    <row r="34" spans="1:88" ht="11.25" customHeight="1" x14ac:dyDescent="0.3">
      <c r="A34" s="11"/>
      <c r="B34" s="61"/>
      <c r="C34" s="92"/>
      <c r="D34" s="93"/>
      <c r="E34" s="93"/>
      <c r="F34" s="94"/>
      <c r="G34" s="98"/>
      <c r="H34" s="82">
        <f t="shared" si="4"/>
        <v>19</v>
      </c>
      <c r="I34" s="80"/>
      <c r="J34" s="80"/>
      <c r="K34" s="83"/>
      <c r="L34" s="87"/>
      <c r="M34" s="82" t="str">
        <f t="shared" si="5"/>
        <v>23.12.</v>
      </c>
      <c r="N34" s="80"/>
      <c r="O34" s="80"/>
      <c r="P34" s="80"/>
      <c r="Q34" s="83"/>
      <c r="R34" s="87"/>
      <c r="S34" s="84">
        <f t="shared" si="6"/>
        <v>0.88333333333333319</v>
      </c>
      <c r="T34" s="80"/>
      <c r="U34" s="80"/>
      <c r="V34" s="80"/>
      <c r="W34" s="83"/>
      <c r="X34" s="87"/>
      <c r="Y34" s="82" t="str">
        <f>$Y$16</f>
        <v>Fernseher (Kamin)</v>
      </c>
      <c r="Z34" s="80"/>
      <c r="AA34" s="80"/>
      <c r="AB34" s="80"/>
      <c r="AC34" s="80"/>
      <c r="AD34" s="80"/>
      <c r="AE34" s="80"/>
      <c r="AF34" s="80"/>
      <c r="AG34" s="80"/>
      <c r="AH34" s="83"/>
      <c r="AI34" s="87"/>
      <c r="AJ34" s="85" t="str">
        <f>$BA$8 &amp; " "</f>
        <v xml:space="preserve">Schmiddi </v>
      </c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0" t="s">
        <v>2</v>
      </c>
      <c r="AZ34" s="80"/>
      <c r="BA34" s="80"/>
      <c r="BB34" s="76" t="str">
        <f>" " &amp; $M$8</f>
        <v xml:space="preserve"> Christoph</v>
      </c>
      <c r="BC34" s="76"/>
      <c r="BD34" s="76"/>
      <c r="BE34" s="76"/>
      <c r="BF34" s="76"/>
      <c r="BG34" s="76"/>
      <c r="BH34" s="76"/>
      <c r="BI34" s="76"/>
      <c r="BJ34" s="76"/>
      <c r="BK34" s="76"/>
      <c r="BL34" s="76"/>
      <c r="BM34" s="76"/>
      <c r="BN34" s="76"/>
      <c r="BO34" s="76"/>
      <c r="BP34" s="77"/>
      <c r="BQ34" s="87"/>
      <c r="BR34" s="78">
        <v>1</v>
      </c>
      <c r="BS34" s="79"/>
      <c r="BT34" s="79"/>
      <c r="BU34" s="79"/>
      <c r="BV34" s="79"/>
      <c r="BW34" s="80" t="s">
        <v>2</v>
      </c>
      <c r="BX34" s="80"/>
      <c r="BY34" s="80"/>
      <c r="BZ34" s="79">
        <v>2</v>
      </c>
      <c r="CA34" s="79"/>
      <c r="CB34" s="79"/>
      <c r="CC34" s="79"/>
      <c r="CD34" s="81"/>
      <c r="CE34" s="65"/>
      <c r="CF34" s="115"/>
      <c r="CG34" s="1">
        <f t="shared" si="0"/>
        <v>1</v>
      </c>
      <c r="CH34" s="1">
        <f t="shared" si="1"/>
        <v>0</v>
      </c>
      <c r="CI34" s="1">
        <f t="shared" si="2"/>
        <v>0</v>
      </c>
      <c r="CJ34" s="1">
        <f t="shared" si="3"/>
        <v>1</v>
      </c>
    </row>
    <row r="35" spans="1:88" ht="11.25" customHeight="1" x14ac:dyDescent="0.3">
      <c r="A35" s="11"/>
      <c r="B35" s="61"/>
      <c r="C35" s="92"/>
      <c r="D35" s="93"/>
      <c r="E35" s="93"/>
      <c r="F35" s="94"/>
      <c r="G35" s="98"/>
      <c r="H35" s="82">
        <f t="shared" si="4"/>
        <v>20</v>
      </c>
      <c r="I35" s="80"/>
      <c r="J35" s="80"/>
      <c r="K35" s="83"/>
      <c r="L35" s="87"/>
      <c r="M35" s="82" t="str">
        <f t="shared" si="5"/>
        <v>23.12.</v>
      </c>
      <c r="N35" s="80"/>
      <c r="O35" s="80"/>
      <c r="P35" s="80"/>
      <c r="Q35" s="83"/>
      <c r="R35" s="87"/>
      <c r="S35" s="84">
        <f t="shared" si="6"/>
        <v>0.88333333333333319</v>
      </c>
      <c r="T35" s="80"/>
      <c r="U35" s="80"/>
      <c r="V35" s="80"/>
      <c r="W35" s="83"/>
      <c r="X35" s="87"/>
      <c r="Y35" s="82" t="str">
        <f>$Y$17</f>
        <v>Fernseher (Mitte)</v>
      </c>
      <c r="Z35" s="80"/>
      <c r="AA35" s="80"/>
      <c r="AB35" s="80"/>
      <c r="AC35" s="80"/>
      <c r="AD35" s="80"/>
      <c r="AE35" s="80"/>
      <c r="AF35" s="80"/>
      <c r="AG35" s="80"/>
      <c r="AH35" s="83"/>
      <c r="AI35" s="87"/>
      <c r="AJ35" s="85" t="str">
        <f>$AG$8 &amp; " "</f>
        <v xml:space="preserve">Patrick </v>
      </c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0" t="s">
        <v>2</v>
      </c>
      <c r="AZ35" s="80"/>
      <c r="BA35" s="80"/>
      <c r="BB35" s="76" t="str">
        <f>" " &amp; $BU$8</f>
        <v xml:space="preserve"> Basti</v>
      </c>
      <c r="BC35" s="76"/>
      <c r="BD35" s="76"/>
      <c r="BE35" s="76"/>
      <c r="BF35" s="76"/>
      <c r="BG35" s="76"/>
      <c r="BH35" s="76"/>
      <c r="BI35" s="76"/>
      <c r="BJ35" s="76"/>
      <c r="BK35" s="76"/>
      <c r="BL35" s="76"/>
      <c r="BM35" s="76"/>
      <c r="BN35" s="76"/>
      <c r="BO35" s="76"/>
      <c r="BP35" s="77"/>
      <c r="BQ35" s="87"/>
      <c r="BR35" s="78">
        <v>0</v>
      </c>
      <c r="BS35" s="79"/>
      <c r="BT35" s="79"/>
      <c r="BU35" s="79"/>
      <c r="BV35" s="79"/>
      <c r="BW35" s="80" t="s">
        <v>2</v>
      </c>
      <c r="BX35" s="80"/>
      <c r="BY35" s="80"/>
      <c r="BZ35" s="79">
        <v>0</v>
      </c>
      <c r="CA35" s="79"/>
      <c r="CB35" s="79"/>
      <c r="CC35" s="79"/>
      <c r="CD35" s="81"/>
      <c r="CE35" s="65"/>
      <c r="CF35" s="115"/>
      <c r="CG35" s="1">
        <f t="shared" si="0"/>
        <v>1</v>
      </c>
      <c r="CH35" s="1">
        <f t="shared" si="1"/>
        <v>0</v>
      </c>
      <c r="CI35" s="1">
        <f t="shared" si="2"/>
        <v>1</v>
      </c>
      <c r="CJ35" s="1">
        <f t="shared" si="3"/>
        <v>0</v>
      </c>
    </row>
    <row r="36" spans="1:88" ht="11.25" customHeight="1" x14ac:dyDescent="0.3">
      <c r="A36" s="11"/>
      <c r="B36" s="61"/>
      <c r="C36" s="95"/>
      <c r="D36" s="96"/>
      <c r="E36" s="96"/>
      <c r="F36" s="97"/>
      <c r="G36" s="98"/>
      <c r="H36" s="82">
        <f t="shared" si="4"/>
        <v>21</v>
      </c>
      <c r="I36" s="80"/>
      <c r="J36" s="80"/>
      <c r="K36" s="83"/>
      <c r="L36" s="87"/>
      <c r="M36" s="82" t="str">
        <f t="shared" si="5"/>
        <v>23.12.</v>
      </c>
      <c r="N36" s="80"/>
      <c r="O36" s="80"/>
      <c r="P36" s="80"/>
      <c r="Q36" s="83"/>
      <c r="R36" s="87"/>
      <c r="S36" s="84">
        <f t="shared" si="6"/>
        <v>0.88333333333333319</v>
      </c>
      <c r="T36" s="80"/>
      <c r="U36" s="80"/>
      <c r="V36" s="80"/>
      <c r="W36" s="83"/>
      <c r="X36" s="87"/>
      <c r="Y36" s="82" t="str">
        <f>$Y$18</f>
        <v>Fernseher (Hof)</v>
      </c>
      <c r="Z36" s="80"/>
      <c r="AA36" s="80"/>
      <c r="AB36" s="80"/>
      <c r="AC36" s="80"/>
      <c r="AD36" s="80"/>
      <c r="AE36" s="80"/>
      <c r="AF36" s="80"/>
      <c r="AG36" s="80"/>
      <c r="AH36" s="83"/>
      <c r="AI36" s="87"/>
      <c r="AJ36" s="85" t="str">
        <f>$W$8 &amp; " "</f>
        <v xml:space="preserve">Markus </v>
      </c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0" t="s">
        <v>2</v>
      </c>
      <c r="AZ36" s="80"/>
      <c r="BA36" s="80"/>
      <c r="BB36" s="76" t="str">
        <f>" " &amp; $BK$8</f>
        <v xml:space="preserve"> Jule</v>
      </c>
      <c r="BC36" s="76"/>
      <c r="BD36" s="76"/>
      <c r="BE36" s="76"/>
      <c r="BF36" s="76"/>
      <c r="BG36" s="76"/>
      <c r="BH36" s="76"/>
      <c r="BI36" s="76"/>
      <c r="BJ36" s="76"/>
      <c r="BK36" s="76"/>
      <c r="BL36" s="76"/>
      <c r="BM36" s="76"/>
      <c r="BN36" s="76"/>
      <c r="BO36" s="76"/>
      <c r="BP36" s="77"/>
      <c r="BQ36" s="87"/>
      <c r="BR36" s="78">
        <v>1</v>
      </c>
      <c r="BS36" s="79"/>
      <c r="BT36" s="79"/>
      <c r="BU36" s="79"/>
      <c r="BV36" s="79"/>
      <c r="BW36" s="80" t="s">
        <v>2</v>
      </c>
      <c r="BX36" s="80"/>
      <c r="BY36" s="80"/>
      <c r="BZ36" s="79">
        <v>0</v>
      </c>
      <c r="CA36" s="79"/>
      <c r="CB36" s="79"/>
      <c r="CC36" s="79"/>
      <c r="CD36" s="81"/>
      <c r="CE36" s="65"/>
      <c r="CF36" s="115"/>
      <c r="CG36" s="1">
        <f t="shared" si="0"/>
        <v>1</v>
      </c>
      <c r="CH36" s="1">
        <f t="shared" si="1"/>
        <v>1</v>
      </c>
      <c r="CI36" s="1">
        <f t="shared" si="2"/>
        <v>0</v>
      </c>
      <c r="CJ36" s="1">
        <f t="shared" si="3"/>
        <v>0</v>
      </c>
    </row>
    <row r="37" spans="1:88" ht="7.5" customHeight="1" x14ac:dyDescent="0.3">
      <c r="A37" s="11"/>
      <c r="B37" s="61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65"/>
      <c r="CF37" s="115"/>
    </row>
    <row r="38" spans="1:88" ht="11.25" customHeight="1" x14ac:dyDescent="0.3">
      <c r="A38" s="11"/>
      <c r="B38" s="61"/>
      <c r="C38" s="89" t="s">
        <v>10</v>
      </c>
      <c r="D38" s="90"/>
      <c r="E38" s="90"/>
      <c r="F38" s="91"/>
      <c r="G38" s="87"/>
      <c r="H38" s="82">
        <f>H36+1</f>
        <v>22</v>
      </c>
      <c r="I38" s="80"/>
      <c r="J38" s="80"/>
      <c r="K38" s="83"/>
      <c r="L38" s="87"/>
      <c r="M38" s="82" t="str">
        <f t="shared" ref="M38:M58" si="7">$M$16</f>
        <v>23.12.</v>
      </c>
      <c r="N38" s="80"/>
      <c r="O38" s="80"/>
      <c r="P38" s="80"/>
      <c r="Q38" s="83"/>
      <c r="R38" s="87"/>
      <c r="S38" s="84">
        <f>S34+$C$14</f>
        <v>0.8916666666666665</v>
      </c>
      <c r="T38" s="80"/>
      <c r="U38" s="80"/>
      <c r="V38" s="80"/>
      <c r="W38" s="83"/>
      <c r="X38" s="87"/>
      <c r="Y38" s="82" t="str">
        <f>$Y$18</f>
        <v>Fernseher (Hof)</v>
      </c>
      <c r="Z38" s="80"/>
      <c r="AA38" s="80"/>
      <c r="AB38" s="80"/>
      <c r="AC38" s="80"/>
      <c r="AD38" s="80"/>
      <c r="AE38" s="80"/>
      <c r="AF38" s="80"/>
      <c r="AG38" s="80"/>
      <c r="AH38" s="83"/>
      <c r="AI38" s="87"/>
      <c r="AJ38" s="85" t="str">
        <f>$W$8 &amp; " "</f>
        <v xml:space="preserve">Markus </v>
      </c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0" t="s">
        <v>2</v>
      </c>
      <c r="AZ38" s="80"/>
      <c r="BA38" s="80"/>
      <c r="BB38" s="76" t="str">
        <f>" " &amp; $M$8</f>
        <v xml:space="preserve"> Christoph</v>
      </c>
      <c r="BC38" s="76"/>
      <c r="BD38" s="76"/>
      <c r="BE38" s="76"/>
      <c r="BF38" s="76"/>
      <c r="BG38" s="76"/>
      <c r="BH38" s="76"/>
      <c r="BI38" s="76"/>
      <c r="BJ38" s="76"/>
      <c r="BK38" s="76"/>
      <c r="BL38" s="76"/>
      <c r="BM38" s="76"/>
      <c r="BN38" s="76"/>
      <c r="BO38" s="76"/>
      <c r="BP38" s="77"/>
      <c r="BQ38" s="87"/>
      <c r="BR38" s="78">
        <v>1</v>
      </c>
      <c r="BS38" s="79"/>
      <c r="BT38" s="79"/>
      <c r="BU38" s="79"/>
      <c r="BV38" s="79"/>
      <c r="BW38" s="80" t="s">
        <v>2</v>
      </c>
      <c r="BX38" s="80"/>
      <c r="BY38" s="80"/>
      <c r="BZ38" s="79">
        <v>1</v>
      </c>
      <c r="CA38" s="79"/>
      <c r="CB38" s="79"/>
      <c r="CC38" s="79"/>
      <c r="CD38" s="81"/>
      <c r="CE38" s="65"/>
      <c r="CF38" s="115"/>
      <c r="CG38" s="1">
        <f t="shared" ref="CG38:CG58" si="8">IF(AND(ISNUMBER(BR38),ISNUMBER(BZ38)),1,0)</f>
        <v>1</v>
      </c>
      <c r="CH38" s="1">
        <f t="shared" ref="CH38:CH58" si="9">IF(OR(ISBLANK(BR38),ISBLANK(BZ38)),0,IF(BR38&gt;BZ38,1,0))</f>
        <v>0</v>
      </c>
      <c r="CI38" s="1">
        <f t="shared" ref="CI38:CI58" si="10">IF(OR(ISBLANK(BR38),ISBLANK(BZ38)),0,IF(BR38=BZ38,1,0))</f>
        <v>1</v>
      </c>
      <c r="CJ38" s="1">
        <f t="shared" ref="CJ38:CJ58" si="11">IF(OR(ISBLANK(BR38),ISBLANK(BZ38)),0,IF(BR38&lt;BZ38,1,0))</f>
        <v>0</v>
      </c>
    </row>
    <row r="39" spans="1:88" ht="11.25" customHeight="1" x14ac:dyDescent="0.3">
      <c r="A39" s="11"/>
      <c r="B39" s="61"/>
      <c r="C39" s="92"/>
      <c r="D39" s="93"/>
      <c r="E39" s="93"/>
      <c r="F39" s="94"/>
      <c r="G39" s="87"/>
      <c r="H39" s="82">
        <f>H38+1</f>
        <v>23</v>
      </c>
      <c r="I39" s="80"/>
      <c r="J39" s="80"/>
      <c r="K39" s="83"/>
      <c r="L39" s="87"/>
      <c r="M39" s="82" t="str">
        <f t="shared" si="7"/>
        <v>23.12.</v>
      </c>
      <c r="N39" s="80"/>
      <c r="O39" s="80"/>
      <c r="P39" s="80"/>
      <c r="Q39" s="83"/>
      <c r="R39" s="87"/>
      <c r="S39" s="84">
        <f>S35+$C$14</f>
        <v>0.8916666666666665</v>
      </c>
      <c r="T39" s="80"/>
      <c r="U39" s="80"/>
      <c r="V39" s="80"/>
      <c r="W39" s="83"/>
      <c r="X39" s="87"/>
      <c r="Y39" s="82" t="str">
        <f>$Y$16</f>
        <v>Fernseher (Kamin)</v>
      </c>
      <c r="Z39" s="80"/>
      <c r="AA39" s="80"/>
      <c r="AB39" s="80"/>
      <c r="AC39" s="80"/>
      <c r="AD39" s="80"/>
      <c r="AE39" s="80"/>
      <c r="AF39" s="80"/>
      <c r="AG39" s="80"/>
      <c r="AH39" s="83"/>
      <c r="AI39" s="87"/>
      <c r="AJ39" s="85" t="str">
        <f>$AQ$8 &amp; " "</f>
        <v xml:space="preserve">Ratze </v>
      </c>
      <c r="AK39" s="86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0" t="s">
        <v>2</v>
      </c>
      <c r="AZ39" s="80"/>
      <c r="BA39" s="80"/>
      <c r="BB39" s="76" t="str">
        <f>" " &amp; $AG$8</f>
        <v xml:space="preserve"> Patrick</v>
      </c>
      <c r="BC39" s="76"/>
      <c r="BD39" s="76"/>
      <c r="BE39" s="76"/>
      <c r="BF39" s="76"/>
      <c r="BG39" s="76"/>
      <c r="BH39" s="76"/>
      <c r="BI39" s="76"/>
      <c r="BJ39" s="76"/>
      <c r="BK39" s="76"/>
      <c r="BL39" s="76"/>
      <c r="BM39" s="76"/>
      <c r="BN39" s="76"/>
      <c r="BO39" s="76"/>
      <c r="BP39" s="77"/>
      <c r="BQ39" s="87"/>
      <c r="BR39" s="78">
        <v>3</v>
      </c>
      <c r="BS39" s="79"/>
      <c r="BT39" s="79"/>
      <c r="BU39" s="79"/>
      <c r="BV39" s="79"/>
      <c r="BW39" s="80" t="s">
        <v>2</v>
      </c>
      <c r="BX39" s="80"/>
      <c r="BY39" s="80"/>
      <c r="BZ39" s="79">
        <v>2</v>
      </c>
      <c r="CA39" s="79"/>
      <c r="CB39" s="79"/>
      <c r="CC39" s="79"/>
      <c r="CD39" s="81"/>
      <c r="CE39" s="65"/>
      <c r="CF39" s="115"/>
      <c r="CG39" s="1">
        <f t="shared" si="8"/>
        <v>1</v>
      </c>
      <c r="CH39" s="1">
        <f t="shared" si="9"/>
        <v>1</v>
      </c>
      <c r="CI39" s="1">
        <f t="shared" si="10"/>
        <v>0</v>
      </c>
      <c r="CJ39" s="1">
        <f t="shared" si="11"/>
        <v>0</v>
      </c>
    </row>
    <row r="40" spans="1:88" ht="11.25" customHeight="1" x14ac:dyDescent="0.3">
      <c r="A40" s="11"/>
      <c r="B40" s="61"/>
      <c r="C40" s="92"/>
      <c r="D40" s="93"/>
      <c r="E40" s="93"/>
      <c r="F40" s="94"/>
      <c r="G40" s="87"/>
      <c r="H40" s="82">
        <f t="shared" ref="H40:H58" si="12">H39+1</f>
        <v>24</v>
      </c>
      <c r="I40" s="80"/>
      <c r="J40" s="80"/>
      <c r="K40" s="83"/>
      <c r="L40" s="87"/>
      <c r="M40" s="82" t="str">
        <f t="shared" si="7"/>
        <v>23.12.</v>
      </c>
      <c r="N40" s="80"/>
      <c r="O40" s="80"/>
      <c r="P40" s="80"/>
      <c r="Q40" s="83"/>
      <c r="R40" s="87"/>
      <c r="S40" s="84">
        <f>S36+$C$14</f>
        <v>0.8916666666666665</v>
      </c>
      <c r="T40" s="80"/>
      <c r="U40" s="80"/>
      <c r="V40" s="80"/>
      <c r="W40" s="83"/>
      <c r="X40" s="87"/>
      <c r="Y40" s="82" t="str">
        <f>$Y$17</f>
        <v>Fernseher (Mitte)</v>
      </c>
      <c r="Z40" s="80"/>
      <c r="AA40" s="80"/>
      <c r="AB40" s="80"/>
      <c r="AC40" s="80"/>
      <c r="AD40" s="80"/>
      <c r="AE40" s="80"/>
      <c r="AF40" s="80"/>
      <c r="AG40" s="80"/>
      <c r="AH40" s="83"/>
      <c r="AI40" s="87"/>
      <c r="AJ40" s="85" t="str">
        <f>$BK$8 &amp; " "</f>
        <v xml:space="preserve">Jule </v>
      </c>
      <c r="AK40" s="86"/>
      <c r="AL40" s="86"/>
      <c r="AM40" s="86"/>
      <c r="AN40" s="86"/>
      <c r="AO40" s="86"/>
      <c r="AP40" s="86"/>
      <c r="AQ40" s="86"/>
      <c r="AR40" s="86"/>
      <c r="AS40" s="86"/>
      <c r="AT40" s="86"/>
      <c r="AU40" s="86"/>
      <c r="AV40" s="86"/>
      <c r="AW40" s="86"/>
      <c r="AX40" s="86"/>
      <c r="AY40" s="80" t="s">
        <v>2</v>
      </c>
      <c r="AZ40" s="80"/>
      <c r="BA40" s="80"/>
      <c r="BB40" s="76" t="str">
        <f>" " &amp; $BA$8</f>
        <v xml:space="preserve"> Schmiddi</v>
      </c>
      <c r="BC40" s="76"/>
      <c r="BD40" s="76"/>
      <c r="BE40" s="76"/>
      <c r="BF40" s="76"/>
      <c r="BG40" s="76"/>
      <c r="BH40" s="76"/>
      <c r="BI40" s="76"/>
      <c r="BJ40" s="76"/>
      <c r="BK40" s="76"/>
      <c r="BL40" s="76"/>
      <c r="BM40" s="76"/>
      <c r="BN40" s="76"/>
      <c r="BO40" s="76"/>
      <c r="BP40" s="77"/>
      <c r="BQ40" s="87"/>
      <c r="BR40" s="78">
        <v>3</v>
      </c>
      <c r="BS40" s="79"/>
      <c r="BT40" s="79"/>
      <c r="BU40" s="79"/>
      <c r="BV40" s="79"/>
      <c r="BW40" s="80" t="s">
        <v>2</v>
      </c>
      <c r="BX40" s="80"/>
      <c r="BY40" s="80"/>
      <c r="BZ40" s="79">
        <v>3</v>
      </c>
      <c r="CA40" s="79"/>
      <c r="CB40" s="79"/>
      <c r="CC40" s="79"/>
      <c r="CD40" s="81"/>
      <c r="CE40" s="65"/>
      <c r="CF40" s="115"/>
      <c r="CG40" s="1">
        <f t="shared" si="8"/>
        <v>1</v>
      </c>
      <c r="CH40" s="1">
        <f t="shared" si="9"/>
        <v>0</v>
      </c>
      <c r="CI40" s="1">
        <f t="shared" si="10"/>
        <v>1</v>
      </c>
      <c r="CJ40" s="1">
        <f t="shared" si="11"/>
        <v>0</v>
      </c>
    </row>
    <row r="41" spans="1:88" ht="11.25" customHeight="1" x14ac:dyDescent="0.3">
      <c r="A41" s="11"/>
      <c r="B41" s="61"/>
      <c r="C41" s="92"/>
      <c r="D41" s="93"/>
      <c r="E41" s="93"/>
      <c r="F41" s="94"/>
      <c r="G41" s="87"/>
      <c r="H41" s="82">
        <f t="shared" si="12"/>
        <v>25</v>
      </c>
      <c r="I41" s="80"/>
      <c r="J41" s="80"/>
      <c r="K41" s="83"/>
      <c r="L41" s="87"/>
      <c r="M41" s="82" t="str">
        <f t="shared" si="7"/>
        <v>23.12.</v>
      </c>
      <c r="N41" s="80"/>
      <c r="O41" s="80"/>
      <c r="P41" s="80"/>
      <c r="Q41" s="83"/>
      <c r="R41" s="87"/>
      <c r="S41" s="84">
        <f t="shared" ref="S41:S58" si="13">S38+$C$14</f>
        <v>0.8999999999999998</v>
      </c>
      <c r="T41" s="80"/>
      <c r="U41" s="80"/>
      <c r="V41" s="80"/>
      <c r="W41" s="83"/>
      <c r="X41" s="87"/>
      <c r="Y41" s="82" t="str">
        <f>$Y$18</f>
        <v>Fernseher (Hof)</v>
      </c>
      <c r="Z41" s="80"/>
      <c r="AA41" s="80"/>
      <c r="AB41" s="80"/>
      <c r="AC41" s="80"/>
      <c r="AD41" s="80"/>
      <c r="AE41" s="80"/>
      <c r="AF41" s="80"/>
      <c r="AG41" s="80"/>
      <c r="AH41" s="83"/>
      <c r="AI41" s="87"/>
      <c r="AJ41" s="85" t="str">
        <f>$M$8 &amp; " "</f>
        <v xml:space="preserve">Christoph </v>
      </c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0" t="s">
        <v>2</v>
      </c>
      <c r="AZ41" s="80"/>
      <c r="BA41" s="80"/>
      <c r="BB41" s="76" t="str">
        <f>" " &amp; $BU$8</f>
        <v xml:space="preserve"> Basti</v>
      </c>
      <c r="BC41" s="76"/>
      <c r="BD41" s="76"/>
      <c r="BE41" s="76"/>
      <c r="BF41" s="76"/>
      <c r="BG41" s="76"/>
      <c r="BH41" s="76"/>
      <c r="BI41" s="76"/>
      <c r="BJ41" s="76"/>
      <c r="BK41" s="76"/>
      <c r="BL41" s="76"/>
      <c r="BM41" s="76"/>
      <c r="BN41" s="76"/>
      <c r="BO41" s="76"/>
      <c r="BP41" s="77"/>
      <c r="BQ41" s="87"/>
      <c r="BR41" s="78">
        <v>2</v>
      </c>
      <c r="BS41" s="79"/>
      <c r="BT41" s="79"/>
      <c r="BU41" s="79"/>
      <c r="BV41" s="79"/>
      <c r="BW41" s="80" t="s">
        <v>2</v>
      </c>
      <c r="BX41" s="80"/>
      <c r="BY41" s="80"/>
      <c r="BZ41" s="79">
        <v>0</v>
      </c>
      <c r="CA41" s="79"/>
      <c r="CB41" s="79"/>
      <c r="CC41" s="79"/>
      <c r="CD41" s="81"/>
      <c r="CE41" s="65"/>
      <c r="CF41" s="115"/>
      <c r="CG41" s="1">
        <f t="shared" si="8"/>
        <v>1</v>
      </c>
      <c r="CH41" s="1">
        <f t="shared" si="9"/>
        <v>1</v>
      </c>
      <c r="CI41" s="1">
        <f t="shared" si="10"/>
        <v>0</v>
      </c>
      <c r="CJ41" s="1">
        <f t="shared" si="11"/>
        <v>0</v>
      </c>
    </row>
    <row r="42" spans="1:88" ht="11.25" customHeight="1" x14ac:dyDescent="0.3">
      <c r="A42" s="11"/>
      <c r="B42" s="61"/>
      <c r="C42" s="92"/>
      <c r="D42" s="93"/>
      <c r="E42" s="93"/>
      <c r="F42" s="94"/>
      <c r="G42" s="87"/>
      <c r="H42" s="82">
        <f t="shared" si="12"/>
        <v>26</v>
      </c>
      <c r="I42" s="80"/>
      <c r="J42" s="80"/>
      <c r="K42" s="83"/>
      <c r="L42" s="87"/>
      <c r="M42" s="82" t="str">
        <f t="shared" si="7"/>
        <v>23.12.</v>
      </c>
      <c r="N42" s="80"/>
      <c r="O42" s="80"/>
      <c r="P42" s="80"/>
      <c r="Q42" s="83"/>
      <c r="R42" s="87"/>
      <c r="S42" s="84">
        <f t="shared" si="13"/>
        <v>0.8999999999999998</v>
      </c>
      <c r="T42" s="80"/>
      <c r="U42" s="80"/>
      <c r="V42" s="80"/>
      <c r="W42" s="83"/>
      <c r="X42" s="87"/>
      <c r="Y42" s="82" t="str">
        <f>$Y$16</f>
        <v>Fernseher (Kamin)</v>
      </c>
      <c r="Z42" s="80"/>
      <c r="AA42" s="80"/>
      <c r="AB42" s="80"/>
      <c r="AC42" s="80"/>
      <c r="AD42" s="80"/>
      <c r="AE42" s="80"/>
      <c r="AF42" s="80"/>
      <c r="AG42" s="80"/>
      <c r="AH42" s="83"/>
      <c r="AI42" s="87"/>
      <c r="AJ42" s="85" t="str">
        <f>$AG$8 &amp; " "</f>
        <v xml:space="preserve">Patrick </v>
      </c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0" t="s">
        <v>2</v>
      </c>
      <c r="AZ42" s="80"/>
      <c r="BA42" s="80"/>
      <c r="BB42" s="76" t="str">
        <f>" " &amp; $W$8</f>
        <v xml:space="preserve"> Markus</v>
      </c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7"/>
      <c r="BQ42" s="87"/>
      <c r="BR42" s="78">
        <v>1</v>
      </c>
      <c r="BS42" s="79"/>
      <c r="BT42" s="79"/>
      <c r="BU42" s="79"/>
      <c r="BV42" s="79"/>
      <c r="BW42" s="80" t="s">
        <v>2</v>
      </c>
      <c r="BX42" s="80"/>
      <c r="BY42" s="80"/>
      <c r="BZ42" s="79">
        <v>2</v>
      </c>
      <c r="CA42" s="79"/>
      <c r="CB42" s="79"/>
      <c r="CC42" s="79"/>
      <c r="CD42" s="81"/>
      <c r="CE42" s="65"/>
      <c r="CF42" s="115"/>
      <c r="CG42" s="1">
        <f t="shared" si="8"/>
        <v>1</v>
      </c>
      <c r="CH42" s="1">
        <f t="shared" si="9"/>
        <v>0</v>
      </c>
      <c r="CI42" s="1">
        <f t="shared" si="10"/>
        <v>0</v>
      </c>
      <c r="CJ42" s="1">
        <f t="shared" si="11"/>
        <v>1</v>
      </c>
    </row>
    <row r="43" spans="1:88" ht="11.25" customHeight="1" x14ac:dyDescent="0.3">
      <c r="A43" s="11"/>
      <c r="B43" s="61"/>
      <c r="C43" s="92"/>
      <c r="D43" s="93"/>
      <c r="E43" s="93"/>
      <c r="F43" s="94"/>
      <c r="G43" s="87"/>
      <c r="H43" s="82">
        <f t="shared" si="12"/>
        <v>27</v>
      </c>
      <c r="I43" s="80"/>
      <c r="J43" s="80"/>
      <c r="K43" s="83"/>
      <c r="L43" s="87"/>
      <c r="M43" s="82" t="str">
        <f t="shared" si="7"/>
        <v>23.12.</v>
      </c>
      <c r="N43" s="80"/>
      <c r="O43" s="80"/>
      <c r="P43" s="80"/>
      <c r="Q43" s="83"/>
      <c r="R43" s="87"/>
      <c r="S43" s="84">
        <f t="shared" si="13"/>
        <v>0.8999999999999998</v>
      </c>
      <c r="T43" s="80"/>
      <c r="U43" s="80"/>
      <c r="V43" s="80"/>
      <c r="W43" s="83"/>
      <c r="X43" s="87"/>
      <c r="Y43" s="82" t="str">
        <f>$Y$17</f>
        <v>Fernseher (Mitte)</v>
      </c>
      <c r="Z43" s="80"/>
      <c r="AA43" s="80"/>
      <c r="AB43" s="80"/>
      <c r="AC43" s="80"/>
      <c r="AD43" s="80"/>
      <c r="AE43" s="80"/>
      <c r="AF43" s="80"/>
      <c r="AG43" s="80"/>
      <c r="AH43" s="83"/>
      <c r="AI43" s="87"/>
      <c r="AJ43" s="85" t="str">
        <f>$BA$8 &amp; " "</f>
        <v xml:space="preserve">Schmiddi </v>
      </c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0" t="s">
        <v>2</v>
      </c>
      <c r="AZ43" s="80"/>
      <c r="BA43" s="80"/>
      <c r="BB43" s="76" t="str">
        <f>" " &amp; $AQ$8</f>
        <v xml:space="preserve"> Ratze</v>
      </c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7"/>
      <c r="BQ43" s="87"/>
      <c r="BR43" s="78">
        <v>0</v>
      </c>
      <c r="BS43" s="79"/>
      <c r="BT43" s="79"/>
      <c r="BU43" s="79"/>
      <c r="BV43" s="79"/>
      <c r="BW43" s="80" t="s">
        <v>2</v>
      </c>
      <c r="BX43" s="80"/>
      <c r="BY43" s="80"/>
      <c r="BZ43" s="79">
        <v>3</v>
      </c>
      <c r="CA43" s="79"/>
      <c r="CB43" s="79"/>
      <c r="CC43" s="79"/>
      <c r="CD43" s="81"/>
      <c r="CE43" s="65"/>
      <c r="CF43" s="115"/>
      <c r="CG43" s="1">
        <f t="shared" si="8"/>
        <v>1</v>
      </c>
      <c r="CH43" s="1">
        <f t="shared" si="9"/>
        <v>0</v>
      </c>
      <c r="CI43" s="1">
        <f t="shared" si="10"/>
        <v>0</v>
      </c>
      <c r="CJ43" s="1">
        <f t="shared" si="11"/>
        <v>1</v>
      </c>
    </row>
    <row r="44" spans="1:88" ht="11.25" customHeight="1" x14ac:dyDescent="0.3">
      <c r="A44" s="11"/>
      <c r="B44" s="61"/>
      <c r="C44" s="92"/>
      <c r="D44" s="93"/>
      <c r="E44" s="93"/>
      <c r="F44" s="94"/>
      <c r="G44" s="87"/>
      <c r="H44" s="82">
        <f t="shared" si="12"/>
        <v>28</v>
      </c>
      <c r="I44" s="80"/>
      <c r="J44" s="80"/>
      <c r="K44" s="83"/>
      <c r="L44" s="87"/>
      <c r="M44" s="82" t="str">
        <f t="shared" si="7"/>
        <v>23.12.</v>
      </c>
      <c r="N44" s="80"/>
      <c r="O44" s="80"/>
      <c r="P44" s="80"/>
      <c r="Q44" s="83"/>
      <c r="R44" s="87"/>
      <c r="S44" s="84">
        <f t="shared" si="13"/>
        <v>0.9083333333333331</v>
      </c>
      <c r="T44" s="80"/>
      <c r="U44" s="80"/>
      <c r="V44" s="80"/>
      <c r="W44" s="83"/>
      <c r="X44" s="87"/>
      <c r="Y44" s="82" t="str">
        <f>$Y$18</f>
        <v>Fernseher (Hof)</v>
      </c>
      <c r="Z44" s="80"/>
      <c r="AA44" s="80"/>
      <c r="AB44" s="80"/>
      <c r="AC44" s="80"/>
      <c r="AD44" s="80"/>
      <c r="AE44" s="80"/>
      <c r="AF44" s="80"/>
      <c r="AG44" s="80"/>
      <c r="AH44" s="83"/>
      <c r="AI44" s="87"/>
      <c r="AJ44" s="85" t="str">
        <f>$BU$8 &amp; " "</f>
        <v xml:space="preserve">Basti </v>
      </c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0" t="s">
        <v>2</v>
      </c>
      <c r="AZ44" s="80"/>
      <c r="BA44" s="80"/>
      <c r="BB44" s="76" t="str">
        <f>" " &amp; $BK$8</f>
        <v xml:space="preserve"> Jule</v>
      </c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7"/>
      <c r="BQ44" s="87"/>
      <c r="BR44" s="78">
        <v>0</v>
      </c>
      <c r="BS44" s="79"/>
      <c r="BT44" s="79"/>
      <c r="BU44" s="79"/>
      <c r="BV44" s="79"/>
      <c r="BW44" s="80" t="s">
        <v>2</v>
      </c>
      <c r="BX44" s="80"/>
      <c r="BY44" s="80"/>
      <c r="BZ44" s="79">
        <v>6</v>
      </c>
      <c r="CA44" s="79"/>
      <c r="CB44" s="79"/>
      <c r="CC44" s="79"/>
      <c r="CD44" s="81"/>
      <c r="CE44" s="65"/>
      <c r="CF44" s="115"/>
      <c r="CG44" s="1">
        <f t="shared" si="8"/>
        <v>1</v>
      </c>
      <c r="CH44" s="1">
        <f t="shared" si="9"/>
        <v>0</v>
      </c>
      <c r="CI44" s="1">
        <f t="shared" si="10"/>
        <v>0</v>
      </c>
      <c r="CJ44" s="1">
        <f t="shared" si="11"/>
        <v>1</v>
      </c>
    </row>
    <row r="45" spans="1:88" ht="11.25" customHeight="1" x14ac:dyDescent="0.3">
      <c r="A45" s="11"/>
      <c r="B45" s="61"/>
      <c r="C45" s="92"/>
      <c r="D45" s="93"/>
      <c r="E45" s="93"/>
      <c r="F45" s="94"/>
      <c r="G45" s="87"/>
      <c r="H45" s="82">
        <f t="shared" si="12"/>
        <v>29</v>
      </c>
      <c r="I45" s="80"/>
      <c r="J45" s="80"/>
      <c r="K45" s="83"/>
      <c r="L45" s="87"/>
      <c r="M45" s="82" t="str">
        <f t="shared" si="7"/>
        <v>23.12.</v>
      </c>
      <c r="N45" s="80"/>
      <c r="O45" s="80"/>
      <c r="P45" s="80"/>
      <c r="Q45" s="83"/>
      <c r="R45" s="87"/>
      <c r="S45" s="84">
        <f t="shared" si="13"/>
        <v>0.9083333333333331</v>
      </c>
      <c r="T45" s="80"/>
      <c r="U45" s="80"/>
      <c r="V45" s="80"/>
      <c r="W45" s="83"/>
      <c r="X45" s="87"/>
      <c r="Y45" s="82" t="str">
        <f>$Y$16</f>
        <v>Fernseher (Kamin)</v>
      </c>
      <c r="Z45" s="80"/>
      <c r="AA45" s="80"/>
      <c r="AB45" s="80"/>
      <c r="AC45" s="80"/>
      <c r="AD45" s="80"/>
      <c r="AE45" s="80"/>
      <c r="AF45" s="80"/>
      <c r="AG45" s="80"/>
      <c r="AH45" s="83"/>
      <c r="AI45" s="87"/>
      <c r="AJ45" s="85" t="str">
        <f>$AG$8 &amp; " "</f>
        <v xml:space="preserve">Patrick </v>
      </c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0" t="s">
        <v>2</v>
      </c>
      <c r="AZ45" s="80"/>
      <c r="BA45" s="80"/>
      <c r="BB45" s="76" t="str">
        <f>" " &amp; $M$8</f>
        <v xml:space="preserve"> Christoph</v>
      </c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7"/>
      <c r="BQ45" s="87"/>
      <c r="BR45" s="78">
        <v>0</v>
      </c>
      <c r="BS45" s="79"/>
      <c r="BT45" s="79"/>
      <c r="BU45" s="79"/>
      <c r="BV45" s="79"/>
      <c r="BW45" s="80" t="s">
        <v>2</v>
      </c>
      <c r="BX45" s="80"/>
      <c r="BY45" s="80"/>
      <c r="BZ45" s="79">
        <v>3</v>
      </c>
      <c r="CA45" s="79"/>
      <c r="CB45" s="79"/>
      <c r="CC45" s="79"/>
      <c r="CD45" s="81"/>
      <c r="CE45" s="65"/>
      <c r="CF45" s="115"/>
      <c r="CG45" s="1">
        <f t="shared" si="8"/>
        <v>1</v>
      </c>
      <c r="CH45" s="1">
        <f t="shared" si="9"/>
        <v>0</v>
      </c>
      <c r="CI45" s="1">
        <f t="shared" si="10"/>
        <v>0</v>
      </c>
      <c r="CJ45" s="1">
        <f t="shared" si="11"/>
        <v>1</v>
      </c>
    </row>
    <row r="46" spans="1:88" ht="11.25" customHeight="1" x14ac:dyDescent="0.3">
      <c r="A46" s="11"/>
      <c r="B46" s="61"/>
      <c r="C46" s="92"/>
      <c r="D46" s="93"/>
      <c r="E46" s="93"/>
      <c r="F46" s="94"/>
      <c r="G46" s="87"/>
      <c r="H46" s="82">
        <f t="shared" si="12"/>
        <v>30</v>
      </c>
      <c r="I46" s="80"/>
      <c r="J46" s="80"/>
      <c r="K46" s="83"/>
      <c r="L46" s="87"/>
      <c r="M46" s="82" t="str">
        <f t="shared" si="7"/>
        <v>23.12.</v>
      </c>
      <c r="N46" s="80"/>
      <c r="O46" s="80"/>
      <c r="P46" s="80"/>
      <c r="Q46" s="83"/>
      <c r="R46" s="87"/>
      <c r="S46" s="84">
        <f t="shared" si="13"/>
        <v>0.9083333333333331</v>
      </c>
      <c r="T46" s="80"/>
      <c r="U46" s="80"/>
      <c r="V46" s="80"/>
      <c r="W46" s="83"/>
      <c r="X46" s="87"/>
      <c r="Y46" s="82" t="str">
        <f>$Y$17</f>
        <v>Fernseher (Mitte)</v>
      </c>
      <c r="Z46" s="80"/>
      <c r="AA46" s="80"/>
      <c r="AB46" s="80"/>
      <c r="AC46" s="80"/>
      <c r="AD46" s="80"/>
      <c r="AE46" s="80"/>
      <c r="AF46" s="80"/>
      <c r="AG46" s="80"/>
      <c r="AH46" s="83"/>
      <c r="AI46" s="87"/>
      <c r="AJ46" s="85" t="str">
        <f>$W$8 &amp; " "</f>
        <v xml:space="preserve">Markus </v>
      </c>
      <c r="AK46" s="86"/>
      <c r="AL46" s="86"/>
      <c r="AM46" s="86"/>
      <c r="AN46" s="86"/>
      <c r="AO46" s="86"/>
      <c r="AP46" s="86"/>
      <c r="AQ46" s="86"/>
      <c r="AR46" s="86"/>
      <c r="AS46" s="86"/>
      <c r="AT46" s="86"/>
      <c r="AU46" s="86"/>
      <c r="AV46" s="86"/>
      <c r="AW46" s="86"/>
      <c r="AX46" s="86"/>
      <c r="AY46" s="80" t="s">
        <v>2</v>
      </c>
      <c r="AZ46" s="80"/>
      <c r="BA46" s="80"/>
      <c r="BB46" s="76" t="str">
        <f>" " &amp; $AQ$8</f>
        <v xml:space="preserve"> Ratze</v>
      </c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7"/>
      <c r="BQ46" s="87"/>
      <c r="BR46" s="78">
        <v>2</v>
      </c>
      <c r="BS46" s="79"/>
      <c r="BT46" s="79"/>
      <c r="BU46" s="79"/>
      <c r="BV46" s="79"/>
      <c r="BW46" s="80" t="s">
        <v>2</v>
      </c>
      <c r="BX46" s="80"/>
      <c r="BY46" s="80"/>
      <c r="BZ46" s="79">
        <v>0</v>
      </c>
      <c r="CA46" s="79"/>
      <c r="CB46" s="79"/>
      <c r="CC46" s="79"/>
      <c r="CD46" s="81"/>
      <c r="CE46" s="65"/>
      <c r="CF46" s="115"/>
      <c r="CG46" s="1">
        <f t="shared" si="8"/>
        <v>1</v>
      </c>
      <c r="CH46" s="1">
        <f t="shared" si="9"/>
        <v>1</v>
      </c>
      <c r="CI46" s="1">
        <f t="shared" si="10"/>
        <v>0</v>
      </c>
      <c r="CJ46" s="1">
        <f t="shared" si="11"/>
        <v>0</v>
      </c>
    </row>
    <row r="47" spans="1:88" ht="11.25" customHeight="1" x14ac:dyDescent="0.3">
      <c r="A47" s="11"/>
      <c r="B47" s="61"/>
      <c r="C47" s="92"/>
      <c r="D47" s="93"/>
      <c r="E47" s="93"/>
      <c r="F47" s="94"/>
      <c r="G47" s="87"/>
      <c r="H47" s="82">
        <f t="shared" si="12"/>
        <v>31</v>
      </c>
      <c r="I47" s="80"/>
      <c r="J47" s="80"/>
      <c r="K47" s="83"/>
      <c r="L47" s="87"/>
      <c r="M47" s="82" t="str">
        <f t="shared" si="7"/>
        <v>23.12.</v>
      </c>
      <c r="N47" s="80"/>
      <c r="O47" s="80"/>
      <c r="P47" s="80"/>
      <c r="Q47" s="83"/>
      <c r="R47" s="87"/>
      <c r="S47" s="84">
        <f t="shared" si="13"/>
        <v>0.91666666666666641</v>
      </c>
      <c r="T47" s="80"/>
      <c r="U47" s="80"/>
      <c r="V47" s="80"/>
      <c r="W47" s="83"/>
      <c r="X47" s="87"/>
      <c r="Y47" s="82" t="str">
        <f>$Y$18</f>
        <v>Fernseher (Hof)</v>
      </c>
      <c r="Z47" s="80"/>
      <c r="AA47" s="80"/>
      <c r="AB47" s="80"/>
      <c r="AC47" s="80"/>
      <c r="AD47" s="80"/>
      <c r="AE47" s="80"/>
      <c r="AF47" s="80"/>
      <c r="AG47" s="80"/>
      <c r="AH47" s="83"/>
      <c r="AI47" s="87"/>
      <c r="AJ47" s="85" t="str">
        <f>$BU$8 &amp; " "</f>
        <v xml:space="preserve">Basti </v>
      </c>
      <c r="AK47" s="86"/>
      <c r="AL47" s="86"/>
      <c r="AM47" s="86"/>
      <c r="AN47" s="86"/>
      <c r="AO47" s="86"/>
      <c r="AP47" s="86"/>
      <c r="AQ47" s="86"/>
      <c r="AR47" s="86"/>
      <c r="AS47" s="86"/>
      <c r="AT47" s="86"/>
      <c r="AU47" s="86"/>
      <c r="AV47" s="86"/>
      <c r="AW47" s="86"/>
      <c r="AX47" s="86"/>
      <c r="AY47" s="80" t="s">
        <v>2</v>
      </c>
      <c r="AZ47" s="80"/>
      <c r="BA47" s="80"/>
      <c r="BB47" s="76" t="str">
        <f>" " &amp; $BA$8</f>
        <v xml:space="preserve"> Schmiddi</v>
      </c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7"/>
      <c r="BQ47" s="87"/>
      <c r="BR47" s="78">
        <v>1</v>
      </c>
      <c r="BS47" s="79"/>
      <c r="BT47" s="79"/>
      <c r="BU47" s="79"/>
      <c r="BV47" s="79"/>
      <c r="BW47" s="80" t="s">
        <v>2</v>
      </c>
      <c r="BX47" s="80"/>
      <c r="BY47" s="80"/>
      <c r="BZ47" s="79">
        <v>2</v>
      </c>
      <c r="CA47" s="79"/>
      <c r="CB47" s="79"/>
      <c r="CC47" s="79"/>
      <c r="CD47" s="81"/>
      <c r="CE47" s="65"/>
      <c r="CF47" s="115"/>
      <c r="CG47" s="1">
        <f t="shared" si="8"/>
        <v>1</v>
      </c>
      <c r="CH47" s="1">
        <f t="shared" si="9"/>
        <v>0</v>
      </c>
      <c r="CI47" s="1">
        <f t="shared" si="10"/>
        <v>0</v>
      </c>
      <c r="CJ47" s="1">
        <f t="shared" si="11"/>
        <v>1</v>
      </c>
    </row>
    <row r="48" spans="1:88" ht="11.25" customHeight="1" x14ac:dyDescent="0.3">
      <c r="A48" s="11"/>
      <c r="B48" s="61"/>
      <c r="C48" s="92"/>
      <c r="D48" s="93"/>
      <c r="E48" s="93"/>
      <c r="F48" s="94"/>
      <c r="G48" s="87"/>
      <c r="H48" s="82">
        <f t="shared" si="12"/>
        <v>32</v>
      </c>
      <c r="I48" s="80"/>
      <c r="J48" s="80"/>
      <c r="K48" s="83"/>
      <c r="L48" s="87"/>
      <c r="M48" s="82" t="str">
        <f t="shared" si="7"/>
        <v>23.12.</v>
      </c>
      <c r="N48" s="80"/>
      <c r="O48" s="80"/>
      <c r="P48" s="80"/>
      <c r="Q48" s="83"/>
      <c r="R48" s="87"/>
      <c r="S48" s="84">
        <f t="shared" si="13"/>
        <v>0.91666666666666641</v>
      </c>
      <c r="T48" s="80"/>
      <c r="U48" s="80"/>
      <c r="V48" s="80"/>
      <c r="W48" s="83"/>
      <c r="X48" s="87"/>
      <c r="Y48" s="82" t="str">
        <f>$Y$16</f>
        <v>Fernseher (Kamin)</v>
      </c>
      <c r="Z48" s="80"/>
      <c r="AA48" s="80"/>
      <c r="AB48" s="80"/>
      <c r="AC48" s="80"/>
      <c r="AD48" s="80"/>
      <c r="AE48" s="80"/>
      <c r="AF48" s="80"/>
      <c r="AG48" s="80"/>
      <c r="AH48" s="83"/>
      <c r="AI48" s="87"/>
      <c r="AJ48" s="85" t="str">
        <f>$BK$8 &amp; " "</f>
        <v xml:space="preserve">Jule </v>
      </c>
      <c r="AK48" s="86"/>
      <c r="AL48" s="86"/>
      <c r="AM48" s="86"/>
      <c r="AN48" s="86"/>
      <c r="AO48" s="86"/>
      <c r="AP48" s="86"/>
      <c r="AQ48" s="86"/>
      <c r="AR48" s="86"/>
      <c r="AS48" s="86"/>
      <c r="AT48" s="86"/>
      <c r="AU48" s="86"/>
      <c r="AV48" s="86"/>
      <c r="AW48" s="86"/>
      <c r="AX48" s="86"/>
      <c r="AY48" s="80" t="s">
        <v>2</v>
      </c>
      <c r="AZ48" s="80"/>
      <c r="BA48" s="80"/>
      <c r="BB48" s="76" t="str">
        <f>" " &amp; $AG$8</f>
        <v xml:space="preserve"> Patrick</v>
      </c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7"/>
      <c r="BQ48" s="87"/>
      <c r="BR48" s="78">
        <v>2</v>
      </c>
      <c r="BS48" s="79"/>
      <c r="BT48" s="79"/>
      <c r="BU48" s="79"/>
      <c r="BV48" s="79"/>
      <c r="BW48" s="80" t="s">
        <v>2</v>
      </c>
      <c r="BX48" s="80"/>
      <c r="BY48" s="80"/>
      <c r="BZ48" s="79">
        <v>0</v>
      </c>
      <c r="CA48" s="79"/>
      <c r="CB48" s="79"/>
      <c r="CC48" s="79"/>
      <c r="CD48" s="81"/>
      <c r="CE48" s="65"/>
      <c r="CF48" s="115"/>
      <c r="CG48" s="1">
        <f t="shared" si="8"/>
        <v>1</v>
      </c>
      <c r="CH48" s="1">
        <f t="shared" si="9"/>
        <v>1</v>
      </c>
      <c r="CI48" s="1">
        <f t="shared" si="10"/>
        <v>0</v>
      </c>
      <c r="CJ48" s="1">
        <f t="shared" si="11"/>
        <v>0</v>
      </c>
    </row>
    <row r="49" spans="1:88" ht="11.25" customHeight="1" x14ac:dyDescent="0.3">
      <c r="A49" s="11"/>
      <c r="B49" s="61"/>
      <c r="C49" s="92"/>
      <c r="D49" s="93"/>
      <c r="E49" s="93"/>
      <c r="F49" s="94"/>
      <c r="G49" s="87"/>
      <c r="H49" s="82">
        <f t="shared" si="12"/>
        <v>33</v>
      </c>
      <c r="I49" s="80"/>
      <c r="J49" s="80"/>
      <c r="K49" s="83"/>
      <c r="L49" s="87"/>
      <c r="M49" s="82" t="str">
        <f t="shared" si="7"/>
        <v>23.12.</v>
      </c>
      <c r="N49" s="80"/>
      <c r="O49" s="80"/>
      <c r="P49" s="80"/>
      <c r="Q49" s="83"/>
      <c r="R49" s="87"/>
      <c r="S49" s="84">
        <f t="shared" si="13"/>
        <v>0.91666666666666641</v>
      </c>
      <c r="T49" s="80"/>
      <c r="U49" s="80"/>
      <c r="V49" s="80"/>
      <c r="W49" s="83"/>
      <c r="X49" s="87"/>
      <c r="Y49" s="82" t="str">
        <f>$Y$17</f>
        <v>Fernseher (Mitte)</v>
      </c>
      <c r="Z49" s="80"/>
      <c r="AA49" s="80"/>
      <c r="AB49" s="80"/>
      <c r="AC49" s="80"/>
      <c r="AD49" s="80"/>
      <c r="AE49" s="80"/>
      <c r="AF49" s="80"/>
      <c r="AG49" s="80"/>
      <c r="AH49" s="83"/>
      <c r="AI49" s="87"/>
      <c r="AJ49" s="85" t="str">
        <f>$M$8 &amp; " "</f>
        <v xml:space="preserve">Christoph </v>
      </c>
      <c r="AK49" s="86"/>
      <c r="AL49" s="86"/>
      <c r="AM49" s="86"/>
      <c r="AN49" s="86"/>
      <c r="AO49" s="86"/>
      <c r="AP49" s="86"/>
      <c r="AQ49" s="86"/>
      <c r="AR49" s="86"/>
      <c r="AS49" s="86"/>
      <c r="AT49" s="86"/>
      <c r="AU49" s="86"/>
      <c r="AV49" s="86"/>
      <c r="AW49" s="86"/>
      <c r="AX49" s="86"/>
      <c r="AY49" s="80" t="s">
        <v>2</v>
      </c>
      <c r="AZ49" s="80"/>
      <c r="BA49" s="80"/>
      <c r="BB49" s="76" t="str">
        <f>" " &amp; $AQ$8</f>
        <v xml:space="preserve"> Ratze</v>
      </c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7"/>
      <c r="BQ49" s="87"/>
      <c r="BR49" s="78">
        <v>2</v>
      </c>
      <c r="BS49" s="79"/>
      <c r="BT49" s="79"/>
      <c r="BU49" s="79"/>
      <c r="BV49" s="79"/>
      <c r="BW49" s="80" t="s">
        <v>2</v>
      </c>
      <c r="BX49" s="80"/>
      <c r="BY49" s="80"/>
      <c r="BZ49" s="79">
        <v>2</v>
      </c>
      <c r="CA49" s="79"/>
      <c r="CB49" s="79"/>
      <c r="CC49" s="79"/>
      <c r="CD49" s="81"/>
      <c r="CE49" s="65"/>
      <c r="CF49" s="115"/>
      <c r="CG49" s="1">
        <f t="shared" si="8"/>
        <v>1</v>
      </c>
      <c r="CH49" s="1">
        <f t="shared" si="9"/>
        <v>0</v>
      </c>
      <c r="CI49" s="1">
        <f t="shared" si="10"/>
        <v>1</v>
      </c>
      <c r="CJ49" s="1">
        <f t="shared" si="11"/>
        <v>0</v>
      </c>
    </row>
    <row r="50" spans="1:88" ht="11.25" customHeight="1" x14ac:dyDescent="0.3">
      <c r="A50" s="11"/>
      <c r="B50" s="61"/>
      <c r="C50" s="92"/>
      <c r="D50" s="93"/>
      <c r="E50" s="93"/>
      <c r="F50" s="94"/>
      <c r="G50" s="87"/>
      <c r="H50" s="82">
        <f t="shared" si="12"/>
        <v>34</v>
      </c>
      <c r="I50" s="80"/>
      <c r="J50" s="80"/>
      <c r="K50" s="83"/>
      <c r="L50" s="87"/>
      <c r="M50" s="82" t="str">
        <f t="shared" si="7"/>
        <v>23.12.</v>
      </c>
      <c r="N50" s="80"/>
      <c r="O50" s="80"/>
      <c r="P50" s="80"/>
      <c r="Q50" s="83"/>
      <c r="R50" s="87"/>
      <c r="S50" s="84">
        <f t="shared" si="13"/>
        <v>0.92499999999999971</v>
      </c>
      <c r="T50" s="80"/>
      <c r="U50" s="80"/>
      <c r="V50" s="80"/>
      <c r="W50" s="83"/>
      <c r="X50" s="87"/>
      <c r="Y50" s="82" t="str">
        <f>$Y$18</f>
        <v>Fernseher (Hof)</v>
      </c>
      <c r="Z50" s="80"/>
      <c r="AA50" s="80"/>
      <c r="AB50" s="80"/>
      <c r="AC50" s="80"/>
      <c r="AD50" s="80"/>
      <c r="AE50" s="80"/>
      <c r="AF50" s="80"/>
      <c r="AG50" s="80"/>
      <c r="AH50" s="83"/>
      <c r="AI50" s="87"/>
      <c r="AJ50" s="85" t="str">
        <f>$BA$8 &amp; " "</f>
        <v xml:space="preserve">Schmiddi </v>
      </c>
      <c r="AK50" s="86"/>
      <c r="AL50" s="86"/>
      <c r="AM50" s="86"/>
      <c r="AN50" s="86"/>
      <c r="AO50" s="86"/>
      <c r="AP50" s="86"/>
      <c r="AQ50" s="86"/>
      <c r="AR50" s="86"/>
      <c r="AS50" s="86"/>
      <c r="AT50" s="86"/>
      <c r="AU50" s="86"/>
      <c r="AV50" s="86"/>
      <c r="AW50" s="86"/>
      <c r="AX50" s="86"/>
      <c r="AY50" s="80" t="s">
        <v>2</v>
      </c>
      <c r="AZ50" s="80"/>
      <c r="BA50" s="80"/>
      <c r="BB50" s="76" t="str">
        <f>" " &amp; $W$8</f>
        <v xml:space="preserve"> Markus</v>
      </c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7"/>
      <c r="BQ50" s="87"/>
      <c r="BR50" s="78">
        <v>0</v>
      </c>
      <c r="BS50" s="79"/>
      <c r="BT50" s="79"/>
      <c r="BU50" s="79"/>
      <c r="BV50" s="79"/>
      <c r="BW50" s="80" t="s">
        <v>2</v>
      </c>
      <c r="BX50" s="80"/>
      <c r="BY50" s="80"/>
      <c r="BZ50" s="79">
        <v>2</v>
      </c>
      <c r="CA50" s="79"/>
      <c r="CB50" s="79"/>
      <c r="CC50" s="79"/>
      <c r="CD50" s="81"/>
      <c r="CE50" s="65"/>
      <c r="CF50" s="115"/>
      <c r="CG50" s="1">
        <f t="shared" si="8"/>
        <v>1</v>
      </c>
      <c r="CH50" s="1">
        <f t="shared" si="9"/>
        <v>0</v>
      </c>
      <c r="CI50" s="1">
        <f t="shared" si="10"/>
        <v>0</v>
      </c>
      <c r="CJ50" s="1">
        <f t="shared" si="11"/>
        <v>1</v>
      </c>
    </row>
    <row r="51" spans="1:88" ht="11.25" customHeight="1" x14ac:dyDescent="0.3">
      <c r="A51" s="11"/>
      <c r="B51" s="61"/>
      <c r="C51" s="92"/>
      <c r="D51" s="93"/>
      <c r="E51" s="93"/>
      <c r="F51" s="94"/>
      <c r="G51" s="87"/>
      <c r="H51" s="82">
        <f t="shared" si="12"/>
        <v>35</v>
      </c>
      <c r="I51" s="80"/>
      <c r="J51" s="80"/>
      <c r="K51" s="83"/>
      <c r="L51" s="87"/>
      <c r="M51" s="82" t="str">
        <f t="shared" si="7"/>
        <v>23.12.</v>
      </c>
      <c r="N51" s="80"/>
      <c r="O51" s="80"/>
      <c r="P51" s="80"/>
      <c r="Q51" s="83"/>
      <c r="R51" s="87"/>
      <c r="S51" s="84">
        <f t="shared" si="13"/>
        <v>0.92499999999999971</v>
      </c>
      <c r="T51" s="80"/>
      <c r="U51" s="80"/>
      <c r="V51" s="80"/>
      <c r="W51" s="83"/>
      <c r="X51" s="87"/>
      <c r="Y51" s="82" t="str">
        <f>$Y$16</f>
        <v>Fernseher (Kamin)</v>
      </c>
      <c r="Z51" s="80"/>
      <c r="AA51" s="80"/>
      <c r="AB51" s="80"/>
      <c r="AC51" s="80"/>
      <c r="AD51" s="80"/>
      <c r="AE51" s="80"/>
      <c r="AF51" s="80"/>
      <c r="AG51" s="80"/>
      <c r="AH51" s="83"/>
      <c r="AI51" s="87"/>
      <c r="AJ51" s="85" t="str">
        <f>$AQ$8 &amp; " "</f>
        <v xml:space="preserve">Ratze </v>
      </c>
      <c r="AK51" s="86"/>
      <c r="AL51" s="86"/>
      <c r="AM51" s="86"/>
      <c r="AN51" s="86"/>
      <c r="AO51" s="86"/>
      <c r="AP51" s="86"/>
      <c r="AQ51" s="86"/>
      <c r="AR51" s="86"/>
      <c r="AS51" s="86"/>
      <c r="AT51" s="86"/>
      <c r="AU51" s="86"/>
      <c r="AV51" s="86"/>
      <c r="AW51" s="86"/>
      <c r="AX51" s="86"/>
      <c r="AY51" s="80" t="s">
        <v>2</v>
      </c>
      <c r="AZ51" s="80"/>
      <c r="BA51" s="80"/>
      <c r="BB51" s="76" t="str">
        <f>" " &amp; $BU$8</f>
        <v xml:space="preserve"> Basti</v>
      </c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7"/>
      <c r="BQ51" s="87"/>
      <c r="BR51" s="78">
        <v>4</v>
      </c>
      <c r="BS51" s="79"/>
      <c r="BT51" s="79"/>
      <c r="BU51" s="79"/>
      <c r="BV51" s="79"/>
      <c r="BW51" s="80" t="s">
        <v>2</v>
      </c>
      <c r="BX51" s="80"/>
      <c r="BY51" s="80"/>
      <c r="BZ51" s="79">
        <v>0</v>
      </c>
      <c r="CA51" s="79"/>
      <c r="CB51" s="79"/>
      <c r="CC51" s="79"/>
      <c r="CD51" s="81"/>
      <c r="CE51" s="65"/>
      <c r="CF51" s="115"/>
      <c r="CG51" s="1">
        <f t="shared" si="8"/>
        <v>1</v>
      </c>
      <c r="CH51" s="1">
        <f t="shared" si="9"/>
        <v>1</v>
      </c>
      <c r="CI51" s="1">
        <f t="shared" si="10"/>
        <v>0</v>
      </c>
      <c r="CJ51" s="1">
        <f t="shared" si="11"/>
        <v>0</v>
      </c>
    </row>
    <row r="52" spans="1:88" ht="11.25" customHeight="1" x14ac:dyDescent="0.3">
      <c r="A52" s="11"/>
      <c r="B52" s="61"/>
      <c r="C52" s="92"/>
      <c r="D52" s="93"/>
      <c r="E52" s="93"/>
      <c r="F52" s="94"/>
      <c r="G52" s="87"/>
      <c r="H52" s="82">
        <f t="shared" si="12"/>
        <v>36</v>
      </c>
      <c r="I52" s="80"/>
      <c r="J52" s="80"/>
      <c r="K52" s="83"/>
      <c r="L52" s="87"/>
      <c r="M52" s="82" t="str">
        <f t="shared" si="7"/>
        <v>23.12.</v>
      </c>
      <c r="N52" s="80"/>
      <c r="O52" s="80"/>
      <c r="P52" s="80"/>
      <c r="Q52" s="83"/>
      <c r="R52" s="87"/>
      <c r="S52" s="84">
        <f t="shared" si="13"/>
        <v>0.92499999999999971</v>
      </c>
      <c r="T52" s="80"/>
      <c r="U52" s="80"/>
      <c r="V52" s="80"/>
      <c r="W52" s="83"/>
      <c r="X52" s="87"/>
      <c r="Y52" s="82" t="str">
        <f>$Y$17</f>
        <v>Fernseher (Mitte)</v>
      </c>
      <c r="Z52" s="80"/>
      <c r="AA52" s="80"/>
      <c r="AB52" s="80"/>
      <c r="AC52" s="80"/>
      <c r="AD52" s="80"/>
      <c r="AE52" s="80"/>
      <c r="AF52" s="80"/>
      <c r="AG52" s="80"/>
      <c r="AH52" s="83"/>
      <c r="AI52" s="87"/>
      <c r="AJ52" s="85" t="str">
        <f>$BK$8 &amp; " "</f>
        <v xml:space="preserve">Jule </v>
      </c>
      <c r="AK52" s="86"/>
      <c r="AL52" s="86"/>
      <c r="AM52" s="86"/>
      <c r="AN52" s="86"/>
      <c r="AO52" s="86"/>
      <c r="AP52" s="86"/>
      <c r="AQ52" s="86"/>
      <c r="AR52" s="86"/>
      <c r="AS52" s="86"/>
      <c r="AT52" s="86"/>
      <c r="AU52" s="86"/>
      <c r="AV52" s="86"/>
      <c r="AW52" s="86"/>
      <c r="AX52" s="86"/>
      <c r="AY52" s="80" t="s">
        <v>2</v>
      </c>
      <c r="AZ52" s="80"/>
      <c r="BA52" s="80"/>
      <c r="BB52" s="76" t="str">
        <f>" " &amp; $M$8</f>
        <v xml:space="preserve"> Christoph</v>
      </c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7"/>
      <c r="BQ52" s="87"/>
      <c r="BR52" s="78">
        <v>1</v>
      </c>
      <c r="BS52" s="79"/>
      <c r="BT52" s="79"/>
      <c r="BU52" s="79"/>
      <c r="BV52" s="79"/>
      <c r="BW52" s="80" t="s">
        <v>2</v>
      </c>
      <c r="BX52" s="80"/>
      <c r="BY52" s="80"/>
      <c r="BZ52" s="79">
        <v>2</v>
      </c>
      <c r="CA52" s="79"/>
      <c r="CB52" s="79"/>
      <c r="CC52" s="79"/>
      <c r="CD52" s="81"/>
      <c r="CE52" s="65"/>
      <c r="CF52" s="115"/>
      <c r="CG52" s="1">
        <f t="shared" si="8"/>
        <v>1</v>
      </c>
      <c r="CH52" s="1">
        <f t="shared" si="9"/>
        <v>0</v>
      </c>
      <c r="CI52" s="1">
        <f t="shared" si="10"/>
        <v>0</v>
      </c>
      <c r="CJ52" s="1">
        <f t="shared" si="11"/>
        <v>1</v>
      </c>
    </row>
    <row r="53" spans="1:88" ht="11.25" customHeight="1" x14ac:dyDescent="0.3">
      <c r="A53" s="11"/>
      <c r="B53" s="61"/>
      <c r="C53" s="92"/>
      <c r="D53" s="93"/>
      <c r="E53" s="93"/>
      <c r="F53" s="94"/>
      <c r="G53" s="87"/>
      <c r="H53" s="82">
        <f t="shared" si="12"/>
        <v>37</v>
      </c>
      <c r="I53" s="80"/>
      <c r="J53" s="80"/>
      <c r="K53" s="83"/>
      <c r="L53" s="87"/>
      <c r="M53" s="82" t="str">
        <f t="shared" si="7"/>
        <v>23.12.</v>
      </c>
      <c r="N53" s="80"/>
      <c r="O53" s="80"/>
      <c r="P53" s="80"/>
      <c r="Q53" s="83"/>
      <c r="R53" s="87"/>
      <c r="S53" s="84">
        <f t="shared" si="13"/>
        <v>0.93333333333333302</v>
      </c>
      <c r="T53" s="80"/>
      <c r="U53" s="80"/>
      <c r="V53" s="80"/>
      <c r="W53" s="83"/>
      <c r="X53" s="87"/>
      <c r="Y53" s="82" t="str">
        <f>$Y$18</f>
        <v>Fernseher (Hof)</v>
      </c>
      <c r="Z53" s="80"/>
      <c r="AA53" s="80"/>
      <c r="AB53" s="80"/>
      <c r="AC53" s="80"/>
      <c r="AD53" s="80"/>
      <c r="AE53" s="80"/>
      <c r="AF53" s="80"/>
      <c r="AG53" s="80"/>
      <c r="AH53" s="83"/>
      <c r="AI53" s="87"/>
      <c r="AJ53" s="85" t="str">
        <f>$AG$8 &amp; " "</f>
        <v xml:space="preserve">Patrick </v>
      </c>
      <c r="AK53" s="86"/>
      <c r="AL53" s="86"/>
      <c r="AM53" s="86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86"/>
      <c r="AY53" s="80" t="s">
        <v>2</v>
      </c>
      <c r="AZ53" s="80"/>
      <c r="BA53" s="80"/>
      <c r="BB53" s="76" t="str">
        <f>" " &amp; $BA$8</f>
        <v xml:space="preserve"> Schmiddi</v>
      </c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7"/>
      <c r="BQ53" s="87"/>
      <c r="BR53" s="78">
        <v>4</v>
      </c>
      <c r="BS53" s="79"/>
      <c r="BT53" s="79"/>
      <c r="BU53" s="79"/>
      <c r="BV53" s="79"/>
      <c r="BW53" s="80" t="s">
        <v>2</v>
      </c>
      <c r="BX53" s="80"/>
      <c r="BY53" s="80"/>
      <c r="BZ53" s="79">
        <v>1</v>
      </c>
      <c r="CA53" s="79"/>
      <c r="CB53" s="79"/>
      <c r="CC53" s="79"/>
      <c r="CD53" s="81"/>
      <c r="CE53" s="65"/>
      <c r="CF53" s="115"/>
      <c r="CG53" s="1">
        <f t="shared" si="8"/>
        <v>1</v>
      </c>
      <c r="CH53" s="1">
        <f t="shared" si="9"/>
        <v>1</v>
      </c>
      <c r="CI53" s="1">
        <f t="shared" si="10"/>
        <v>0</v>
      </c>
      <c r="CJ53" s="1">
        <f t="shared" si="11"/>
        <v>0</v>
      </c>
    </row>
    <row r="54" spans="1:88" ht="11.25" customHeight="1" x14ac:dyDescent="0.3">
      <c r="A54" s="11"/>
      <c r="B54" s="61"/>
      <c r="C54" s="92"/>
      <c r="D54" s="93"/>
      <c r="E54" s="93"/>
      <c r="F54" s="94"/>
      <c r="G54" s="87"/>
      <c r="H54" s="82">
        <f t="shared" si="12"/>
        <v>38</v>
      </c>
      <c r="I54" s="80"/>
      <c r="J54" s="80"/>
      <c r="K54" s="83"/>
      <c r="L54" s="87"/>
      <c r="M54" s="82" t="str">
        <f t="shared" si="7"/>
        <v>23.12.</v>
      </c>
      <c r="N54" s="80"/>
      <c r="O54" s="80"/>
      <c r="P54" s="80"/>
      <c r="Q54" s="83"/>
      <c r="R54" s="87"/>
      <c r="S54" s="84">
        <f t="shared" si="13"/>
        <v>0.93333333333333302</v>
      </c>
      <c r="T54" s="80"/>
      <c r="U54" s="80"/>
      <c r="V54" s="80"/>
      <c r="W54" s="83"/>
      <c r="X54" s="87"/>
      <c r="Y54" s="82" t="str">
        <f>$Y$16</f>
        <v>Fernseher (Kamin)</v>
      </c>
      <c r="Z54" s="80"/>
      <c r="AA54" s="80"/>
      <c r="AB54" s="80"/>
      <c r="AC54" s="80"/>
      <c r="AD54" s="80"/>
      <c r="AE54" s="80"/>
      <c r="AF54" s="80"/>
      <c r="AG54" s="80"/>
      <c r="AH54" s="83"/>
      <c r="AI54" s="87"/>
      <c r="AJ54" s="85" t="str">
        <f>$W$8 &amp; " "</f>
        <v xml:space="preserve">Markus </v>
      </c>
      <c r="AK54" s="86"/>
      <c r="AL54" s="86"/>
      <c r="AM54" s="86"/>
      <c r="AN54" s="86"/>
      <c r="AO54" s="86"/>
      <c r="AP54" s="86"/>
      <c r="AQ54" s="86"/>
      <c r="AR54" s="86"/>
      <c r="AS54" s="86"/>
      <c r="AT54" s="86"/>
      <c r="AU54" s="86"/>
      <c r="AV54" s="86"/>
      <c r="AW54" s="86"/>
      <c r="AX54" s="86"/>
      <c r="AY54" s="80" t="s">
        <v>2</v>
      </c>
      <c r="AZ54" s="80"/>
      <c r="BA54" s="80"/>
      <c r="BB54" s="76" t="str">
        <f>" " &amp; $BU$8</f>
        <v xml:space="preserve"> Basti</v>
      </c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7"/>
      <c r="BQ54" s="87"/>
      <c r="BR54" s="78">
        <v>2</v>
      </c>
      <c r="BS54" s="79"/>
      <c r="BT54" s="79"/>
      <c r="BU54" s="79"/>
      <c r="BV54" s="79"/>
      <c r="BW54" s="80" t="s">
        <v>2</v>
      </c>
      <c r="BX54" s="80"/>
      <c r="BY54" s="80"/>
      <c r="BZ54" s="79">
        <v>0</v>
      </c>
      <c r="CA54" s="79"/>
      <c r="CB54" s="79"/>
      <c r="CC54" s="79"/>
      <c r="CD54" s="81"/>
      <c r="CE54" s="65"/>
      <c r="CF54" s="115"/>
      <c r="CG54" s="1">
        <f t="shared" si="8"/>
        <v>1</v>
      </c>
      <c r="CH54" s="1">
        <f t="shared" si="9"/>
        <v>1</v>
      </c>
      <c r="CI54" s="1">
        <f t="shared" si="10"/>
        <v>0</v>
      </c>
      <c r="CJ54" s="1">
        <f t="shared" si="11"/>
        <v>0</v>
      </c>
    </row>
    <row r="55" spans="1:88" ht="11.25" customHeight="1" x14ac:dyDescent="0.3">
      <c r="A55" s="11"/>
      <c r="B55" s="61"/>
      <c r="C55" s="92"/>
      <c r="D55" s="93"/>
      <c r="E55" s="93"/>
      <c r="F55" s="94"/>
      <c r="G55" s="87"/>
      <c r="H55" s="82">
        <f t="shared" si="12"/>
        <v>39</v>
      </c>
      <c r="I55" s="80"/>
      <c r="J55" s="80"/>
      <c r="K55" s="83"/>
      <c r="L55" s="87"/>
      <c r="M55" s="82" t="str">
        <f t="shared" si="7"/>
        <v>23.12.</v>
      </c>
      <c r="N55" s="80"/>
      <c r="O55" s="80"/>
      <c r="P55" s="80"/>
      <c r="Q55" s="83"/>
      <c r="R55" s="87"/>
      <c r="S55" s="84">
        <f t="shared" si="13"/>
        <v>0.93333333333333302</v>
      </c>
      <c r="T55" s="80"/>
      <c r="U55" s="80"/>
      <c r="V55" s="80"/>
      <c r="W55" s="83"/>
      <c r="X55" s="87"/>
      <c r="Y55" s="82" t="str">
        <f>$Y$17</f>
        <v>Fernseher (Mitte)</v>
      </c>
      <c r="Z55" s="80"/>
      <c r="AA55" s="80"/>
      <c r="AB55" s="80"/>
      <c r="AC55" s="80"/>
      <c r="AD55" s="80"/>
      <c r="AE55" s="80"/>
      <c r="AF55" s="80"/>
      <c r="AG55" s="80"/>
      <c r="AH55" s="83"/>
      <c r="AI55" s="87"/>
      <c r="AJ55" s="85" t="str">
        <f>$BK$8 &amp; " "</f>
        <v xml:space="preserve">Jule </v>
      </c>
      <c r="AK55" s="86"/>
      <c r="AL55" s="86"/>
      <c r="AM55" s="86"/>
      <c r="AN55" s="86"/>
      <c r="AO55" s="86"/>
      <c r="AP55" s="86"/>
      <c r="AQ55" s="86"/>
      <c r="AR55" s="86"/>
      <c r="AS55" s="86"/>
      <c r="AT55" s="86"/>
      <c r="AU55" s="86"/>
      <c r="AV55" s="86"/>
      <c r="AW55" s="86"/>
      <c r="AX55" s="86"/>
      <c r="AY55" s="80" t="s">
        <v>2</v>
      </c>
      <c r="AZ55" s="80"/>
      <c r="BA55" s="80"/>
      <c r="BB55" s="76" t="str">
        <f>" " &amp; $AQ$8</f>
        <v xml:space="preserve"> Ratze</v>
      </c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7"/>
      <c r="BQ55" s="87"/>
      <c r="BR55" s="78">
        <v>1</v>
      </c>
      <c r="BS55" s="79"/>
      <c r="BT55" s="79"/>
      <c r="BU55" s="79"/>
      <c r="BV55" s="79"/>
      <c r="BW55" s="80" t="s">
        <v>2</v>
      </c>
      <c r="BX55" s="80"/>
      <c r="BY55" s="80"/>
      <c r="BZ55" s="79">
        <v>3</v>
      </c>
      <c r="CA55" s="79"/>
      <c r="CB55" s="79"/>
      <c r="CC55" s="79"/>
      <c r="CD55" s="81"/>
      <c r="CE55" s="65"/>
      <c r="CF55" s="115"/>
      <c r="CG55" s="1">
        <f t="shared" si="8"/>
        <v>1</v>
      </c>
      <c r="CH55" s="1">
        <f t="shared" si="9"/>
        <v>0</v>
      </c>
      <c r="CI55" s="1">
        <f t="shared" si="10"/>
        <v>0</v>
      </c>
      <c r="CJ55" s="1">
        <f t="shared" si="11"/>
        <v>1</v>
      </c>
    </row>
    <row r="56" spans="1:88" ht="11.25" customHeight="1" x14ac:dyDescent="0.3">
      <c r="A56" s="11"/>
      <c r="B56" s="61"/>
      <c r="C56" s="92"/>
      <c r="D56" s="93"/>
      <c r="E56" s="93"/>
      <c r="F56" s="94"/>
      <c r="G56" s="87"/>
      <c r="H56" s="82">
        <f t="shared" si="12"/>
        <v>40</v>
      </c>
      <c r="I56" s="80"/>
      <c r="J56" s="80"/>
      <c r="K56" s="83"/>
      <c r="L56" s="87"/>
      <c r="M56" s="82" t="str">
        <f t="shared" si="7"/>
        <v>23.12.</v>
      </c>
      <c r="N56" s="80"/>
      <c r="O56" s="80"/>
      <c r="P56" s="80"/>
      <c r="Q56" s="83"/>
      <c r="R56" s="87"/>
      <c r="S56" s="84">
        <f t="shared" si="13"/>
        <v>0.94166666666666632</v>
      </c>
      <c r="T56" s="80"/>
      <c r="U56" s="80"/>
      <c r="V56" s="80"/>
      <c r="W56" s="83"/>
      <c r="X56" s="87"/>
      <c r="Y56" s="82" t="str">
        <f>$Y$18</f>
        <v>Fernseher (Hof)</v>
      </c>
      <c r="Z56" s="80"/>
      <c r="AA56" s="80"/>
      <c r="AB56" s="80"/>
      <c r="AC56" s="80"/>
      <c r="AD56" s="80"/>
      <c r="AE56" s="80"/>
      <c r="AF56" s="80"/>
      <c r="AG56" s="80"/>
      <c r="AH56" s="83"/>
      <c r="AI56" s="87"/>
      <c r="AJ56" s="85" t="str">
        <f>$M$8 &amp; " "</f>
        <v xml:space="preserve">Christoph </v>
      </c>
      <c r="AK56" s="86"/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  <c r="AW56" s="86"/>
      <c r="AX56" s="86"/>
      <c r="AY56" s="80" t="s">
        <v>2</v>
      </c>
      <c r="AZ56" s="80"/>
      <c r="BA56" s="80"/>
      <c r="BB56" s="76" t="str">
        <f>" " &amp; $BA$8</f>
        <v xml:space="preserve"> Schmiddi</v>
      </c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7"/>
      <c r="BQ56" s="87"/>
      <c r="BR56" s="78">
        <v>3</v>
      </c>
      <c r="BS56" s="79"/>
      <c r="BT56" s="79"/>
      <c r="BU56" s="79"/>
      <c r="BV56" s="79"/>
      <c r="BW56" s="80" t="s">
        <v>2</v>
      </c>
      <c r="BX56" s="80"/>
      <c r="BY56" s="80"/>
      <c r="BZ56" s="79">
        <v>2</v>
      </c>
      <c r="CA56" s="79"/>
      <c r="CB56" s="79"/>
      <c r="CC56" s="79"/>
      <c r="CD56" s="81"/>
      <c r="CE56" s="65"/>
      <c r="CF56" s="115"/>
      <c r="CG56" s="1">
        <f t="shared" si="8"/>
        <v>1</v>
      </c>
      <c r="CH56" s="1">
        <f t="shared" si="9"/>
        <v>1</v>
      </c>
      <c r="CI56" s="1">
        <f t="shared" si="10"/>
        <v>0</v>
      </c>
      <c r="CJ56" s="1">
        <f t="shared" si="11"/>
        <v>0</v>
      </c>
    </row>
    <row r="57" spans="1:88" ht="11.25" customHeight="1" x14ac:dyDescent="0.3">
      <c r="A57" s="11"/>
      <c r="B57" s="61"/>
      <c r="C57" s="92"/>
      <c r="D57" s="93"/>
      <c r="E57" s="93"/>
      <c r="F57" s="94"/>
      <c r="G57" s="87"/>
      <c r="H57" s="82">
        <f t="shared" si="12"/>
        <v>41</v>
      </c>
      <c r="I57" s="80"/>
      <c r="J57" s="80"/>
      <c r="K57" s="83"/>
      <c r="L57" s="87"/>
      <c r="M57" s="82" t="str">
        <f t="shared" si="7"/>
        <v>23.12.</v>
      </c>
      <c r="N57" s="80"/>
      <c r="O57" s="80"/>
      <c r="P57" s="80"/>
      <c r="Q57" s="83"/>
      <c r="R57" s="87"/>
      <c r="S57" s="84">
        <f t="shared" si="13"/>
        <v>0.94166666666666632</v>
      </c>
      <c r="T57" s="80"/>
      <c r="U57" s="80"/>
      <c r="V57" s="80"/>
      <c r="W57" s="83"/>
      <c r="X57" s="87"/>
      <c r="Y57" s="82" t="str">
        <f>$Y$16</f>
        <v>Fernseher (Kamin)</v>
      </c>
      <c r="Z57" s="80"/>
      <c r="AA57" s="80"/>
      <c r="AB57" s="80"/>
      <c r="AC57" s="80"/>
      <c r="AD57" s="80"/>
      <c r="AE57" s="80"/>
      <c r="AF57" s="80"/>
      <c r="AG57" s="80"/>
      <c r="AH57" s="83"/>
      <c r="AI57" s="87"/>
      <c r="AJ57" s="85" t="str">
        <f>$BU$8 &amp; " "</f>
        <v xml:space="preserve">Basti </v>
      </c>
      <c r="AK57" s="86"/>
      <c r="AL57" s="86"/>
      <c r="AM57" s="86"/>
      <c r="AN57" s="86"/>
      <c r="AO57" s="86"/>
      <c r="AP57" s="86"/>
      <c r="AQ57" s="86"/>
      <c r="AR57" s="86"/>
      <c r="AS57" s="86"/>
      <c r="AT57" s="86"/>
      <c r="AU57" s="86"/>
      <c r="AV57" s="86"/>
      <c r="AW57" s="86"/>
      <c r="AX57" s="86"/>
      <c r="AY57" s="80" t="s">
        <v>2</v>
      </c>
      <c r="AZ57" s="80"/>
      <c r="BA57" s="80"/>
      <c r="BB57" s="76" t="str">
        <f>" " &amp; $AG$8</f>
        <v xml:space="preserve"> Patrick</v>
      </c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7"/>
      <c r="BQ57" s="87"/>
      <c r="BR57" s="78">
        <v>1</v>
      </c>
      <c r="BS57" s="79"/>
      <c r="BT57" s="79"/>
      <c r="BU57" s="79"/>
      <c r="BV57" s="79"/>
      <c r="BW57" s="80" t="s">
        <v>2</v>
      </c>
      <c r="BX57" s="80"/>
      <c r="BY57" s="80"/>
      <c r="BZ57" s="79">
        <v>1</v>
      </c>
      <c r="CA57" s="79"/>
      <c r="CB57" s="79"/>
      <c r="CC57" s="79"/>
      <c r="CD57" s="81"/>
      <c r="CE57" s="65"/>
      <c r="CF57" s="115"/>
      <c r="CG57" s="1">
        <f t="shared" si="8"/>
        <v>1</v>
      </c>
      <c r="CH57" s="1">
        <f t="shared" si="9"/>
        <v>0</v>
      </c>
      <c r="CI57" s="1">
        <f t="shared" si="10"/>
        <v>1</v>
      </c>
      <c r="CJ57" s="1">
        <f t="shared" si="11"/>
        <v>0</v>
      </c>
    </row>
    <row r="58" spans="1:88" ht="11.25" customHeight="1" x14ac:dyDescent="0.3">
      <c r="A58" s="11"/>
      <c r="B58" s="61"/>
      <c r="C58" s="95"/>
      <c r="D58" s="96"/>
      <c r="E58" s="96"/>
      <c r="F58" s="97"/>
      <c r="G58" s="87"/>
      <c r="H58" s="82">
        <f t="shared" si="12"/>
        <v>42</v>
      </c>
      <c r="I58" s="80"/>
      <c r="J58" s="80"/>
      <c r="K58" s="83"/>
      <c r="L58" s="87"/>
      <c r="M58" s="82" t="str">
        <f t="shared" si="7"/>
        <v>23.12.</v>
      </c>
      <c r="N58" s="80"/>
      <c r="O58" s="80"/>
      <c r="P58" s="80"/>
      <c r="Q58" s="83"/>
      <c r="R58" s="87"/>
      <c r="S58" s="84">
        <f t="shared" si="13"/>
        <v>0.94166666666666632</v>
      </c>
      <c r="T58" s="80"/>
      <c r="U58" s="80"/>
      <c r="V58" s="80"/>
      <c r="W58" s="83"/>
      <c r="X58" s="87"/>
      <c r="Y58" s="82" t="str">
        <f>$Y$17</f>
        <v>Fernseher (Mitte)</v>
      </c>
      <c r="Z58" s="80"/>
      <c r="AA58" s="80"/>
      <c r="AB58" s="80"/>
      <c r="AC58" s="80"/>
      <c r="AD58" s="80"/>
      <c r="AE58" s="80"/>
      <c r="AF58" s="80"/>
      <c r="AG58" s="80"/>
      <c r="AH58" s="83"/>
      <c r="AI58" s="87"/>
      <c r="AJ58" s="85" t="str">
        <f>$BK$8 &amp; " "</f>
        <v xml:space="preserve">Jule </v>
      </c>
      <c r="AK58" s="86"/>
      <c r="AL58" s="86"/>
      <c r="AM58" s="86"/>
      <c r="AN58" s="86"/>
      <c r="AO58" s="86"/>
      <c r="AP58" s="86"/>
      <c r="AQ58" s="86"/>
      <c r="AR58" s="86"/>
      <c r="AS58" s="86"/>
      <c r="AT58" s="86"/>
      <c r="AU58" s="86"/>
      <c r="AV58" s="86"/>
      <c r="AW58" s="86"/>
      <c r="AX58" s="86"/>
      <c r="AY58" s="80" t="s">
        <v>2</v>
      </c>
      <c r="AZ58" s="80"/>
      <c r="BA58" s="80"/>
      <c r="BB58" s="76" t="str">
        <f>" " &amp; $W$8</f>
        <v xml:space="preserve"> Markus</v>
      </c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7"/>
      <c r="BQ58" s="87"/>
      <c r="BR58" s="78">
        <v>4</v>
      </c>
      <c r="BS58" s="79"/>
      <c r="BT58" s="79"/>
      <c r="BU58" s="79"/>
      <c r="BV58" s="79"/>
      <c r="BW58" s="80" t="s">
        <v>2</v>
      </c>
      <c r="BX58" s="80"/>
      <c r="BY58" s="80"/>
      <c r="BZ58" s="79">
        <v>2</v>
      </c>
      <c r="CA58" s="79"/>
      <c r="CB58" s="79"/>
      <c r="CC58" s="79"/>
      <c r="CD58" s="81"/>
      <c r="CE58" s="65"/>
      <c r="CF58" s="115"/>
      <c r="CG58" s="1">
        <f t="shared" si="8"/>
        <v>1</v>
      </c>
      <c r="CH58" s="1">
        <f t="shared" si="9"/>
        <v>1</v>
      </c>
      <c r="CI58" s="1">
        <f t="shared" si="10"/>
        <v>0</v>
      </c>
      <c r="CJ58" s="1">
        <f t="shared" si="11"/>
        <v>0</v>
      </c>
    </row>
    <row r="59" spans="1:88" ht="7.5" customHeight="1" x14ac:dyDescent="0.3">
      <c r="A59" s="11"/>
      <c r="B59" s="47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48"/>
      <c r="BN59" s="48"/>
      <c r="BO59" s="48"/>
      <c r="BP59" s="48"/>
      <c r="BQ59" s="48"/>
      <c r="BR59" s="48"/>
      <c r="BS59" s="48"/>
      <c r="BT59" s="48"/>
      <c r="BU59" s="48"/>
      <c r="BV59" s="48"/>
      <c r="BW59" s="48"/>
      <c r="BX59" s="48"/>
      <c r="BY59" s="48"/>
      <c r="BZ59" s="48"/>
      <c r="CA59" s="48"/>
      <c r="CB59" s="48"/>
      <c r="CC59" s="48"/>
      <c r="CD59" s="48"/>
      <c r="CE59" s="49"/>
      <c r="CF59" s="115"/>
    </row>
    <row r="60" spans="1:88" ht="11.25" hidden="1" customHeight="1" x14ac:dyDescent="0.3">
      <c r="A60" s="11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8"/>
      <c r="BO60" s="58"/>
      <c r="BP60" s="58"/>
      <c r="BQ60" s="58"/>
      <c r="BR60" s="58"/>
      <c r="BS60" s="58"/>
      <c r="BT60" s="58"/>
      <c r="BU60" s="58"/>
      <c r="BV60" s="58"/>
      <c r="BW60" s="58"/>
      <c r="BX60" s="58"/>
      <c r="BY60" s="58"/>
      <c r="BZ60" s="58"/>
      <c r="CA60" s="58"/>
      <c r="CB60" s="58"/>
      <c r="CC60" s="58"/>
      <c r="CD60" s="58"/>
      <c r="CE60" s="58"/>
      <c r="CF60" s="115"/>
    </row>
    <row r="61" spans="1:88" ht="7.5" hidden="1" customHeight="1" x14ac:dyDescent="0.3">
      <c r="A61" s="11"/>
      <c r="B61" s="59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8"/>
      <c r="BK61" s="58"/>
      <c r="BL61" s="58"/>
      <c r="BM61" s="58"/>
      <c r="BN61" s="58"/>
      <c r="BO61" s="58"/>
      <c r="BP61" s="58"/>
      <c r="BQ61" s="58"/>
      <c r="BR61" s="58"/>
      <c r="BS61" s="58"/>
      <c r="BT61" s="58"/>
      <c r="BU61" s="58"/>
      <c r="BV61" s="58"/>
      <c r="BW61" s="58"/>
      <c r="BX61" s="58"/>
      <c r="BY61" s="58"/>
      <c r="BZ61" s="58"/>
      <c r="CA61" s="58"/>
      <c r="CB61" s="58"/>
      <c r="CC61" s="58"/>
      <c r="CD61" s="58"/>
      <c r="CE61" s="60"/>
      <c r="CF61" s="115"/>
    </row>
    <row r="62" spans="1:88" s="9" customFormat="1" ht="15" hidden="1" customHeight="1" x14ac:dyDescent="0.3">
      <c r="A62" s="11"/>
      <c r="B62" s="61"/>
      <c r="C62" s="62" t="s">
        <v>11</v>
      </c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63"/>
      <c r="AY62" s="63"/>
      <c r="AZ62" s="63"/>
      <c r="BA62" s="63"/>
      <c r="BB62" s="63"/>
      <c r="BC62" s="63"/>
      <c r="BD62" s="63"/>
      <c r="BE62" s="63"/>
      <c r="BF62" s="63"/>
      <c r="BG62" s="63"/>
      <c r="BH62" s="63"/>
      <c r="BI62" s="63"/>
      <c r="BJ62" s="63"/>
      <c r="BK62" s="63"/>
      <c r="BL62" s="63"/>
      <c r="BM62" s="63"/>
      <c r="BN62" s="63"/>
      <c r="BO62" s="63"/>
      <c r="BP62" s="63"/>
      <c r="BQ62" s="63"/>
      <c r="BR62" s="63"/>
      <c r="BS62" s="63"/>
      <c r="BT62" s="63"/>
      <c r="BU62" s="63"/>
      <c r="BV62" s="63"/>
      <c r="BW62" s="63"/>
      <c r="BX62" s="63"/>
      <c r="BY62" s="63"/>
      <c r="BZ62" s="63"/>
      <c r="CA62" s="63"/>
      <c r="CB62" s="63"/>
      <c r="CC62" s="63"/>
      <c r="CD62" s="64"/>
      <c r="CE62" s="65"/>
      <c r="CF62" s="115"/>
      <c r="CG62" s="2"/>
      <c r="CH62" s="2"/>
      <c r="CI62" s="2"/>
      <c r="CJ62" s="2"/>
    </row>
    <row r="63" spans="1:88" ht="7.5" hidden="1" customHeight="1" x14ac:dyDescent="0.3">
      <c r="A63" s="11"/>
      <c r="B63" s="61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  <c r="BS63" s="43"/>
      <c r="BT63" s="43"/>
      <c r="BU63" s="43"/>
      <c r="BV63" s="43"/>
      <c r="BW63" s="43"/>
      <c r="BX63" s="43"/>
      <c r="BY63" s="43"/>
      <c r="BZ63" s="43"/>
      <c r="CA63" s="43"/>
      <c r="CB63" s="43"/>
      <c r="CC63" s="43"/>
      <c r="CD63" s="43"/>
      <c r="CE63" s="65"/>
      <c r="CF63" s="115"/>
    </row>
    <row r="64" spans="1:88" s="5" customFormat="1" ht="11.25" hidden="1" customHeight="1" x14ac:dyDescent="0.3">
      <c r="A64" s="11"/>
      <c r="B64" s="61"/>
      <c r="C64" s="57" t="s">
        <v>12</v>
      </c>
      <c r="D64" s="57"/>
      <c r="E64" s="57"/>
      <c r="F64" s="57"/>
      <c r="G64" s="57"/>
      <c r="H64" s="66" t="str">
        <f>" Spieler"</f>
        <v xml:space="preserve"> Spieler</v>
      </c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8"/>
      <c r="T64" s="57" t="s">
        <v>13</v>
      </c>
      <c r="U64" s="57"/>
      <c r="V64" s="57"/>
      <c r="W64" s="57"/>
      <c r="X64" s="57"/>
      <c r="Y64" s="69"/>
      <c r="Z64" s="70" t="s">
        <v>14</v>
      </c>
      <c r="AA64" s="71"/>
      <c r="AB64" s="71"/>
      <c r="AC64" s="71"/>
      <c r="AD64" s="71"/>
      <c r="AE64" s="71"/>
      <c r="AF64" s="71"/>
      <c r="AG64" s="71"/>
      <c r="AH64" s="71"/>
      <c r="AI64" s="71"/>
      <c r="AJ64" s="71"/>
      <c r="AK64" s="71" t="s">
        <v>15</v>
      </c>
      <c r="AL64" s="71"/>
      <c r="AM64" s="71"/>
      <c r="AN64" s="71"/>
      <c r="AO64" s="71"/>
      <c r="AP64" s="71"/>
      <c r="AQ64" s="71"/>
      <c r="AR64" s="71"/>
      <c r="AS64" s="71"/>
      <c r="AT64" s="71"/>
      <c r="AU64" s="71"/>
      <c r="AV64" s="72" t="s">
        <v>16</v>
      </c>
      <c r="AW64" s="57"/>
      <c r="AX64" s="57"/>
      <c r="AY64" s="57"/>
      <c r="AZ64" s="57"/>
      <c r="BA64" s="57"/>
      <c r="BB64" s="57"/>
      <c r="BC64" s="57"/>
      <c r="BD64" s="57"/>
      <c r="BE64" s="57"/>
      <c r="BF64" s="57"/>
      <c r="BG64" s="57" t="s">
        <v>17</v>
      </c>
      <c r="BH64" s="57"/>
      <c r="BI64" s="57"/>
      <c r="BJ64" s="57"/>
      <c r="BK64" s="57"/>
      <c r="BL64" s="57"/>
      <c r="BM64" s="57"/>
      <c r="BN64" s="57"/>
      <c r="BO64" s="57"/>
      <c r="BP64" s="57"/>
      <c r="BQ64" s="57"/>
      <c r="BR64" s="69"/>
      <c r="BS64" s="56" t="s">
        <v>18</v>
      </c>
      <c r="BT64" s="57"/>
      <c r="BU64" s="57"/>
      <c r="BV64" s="57"/>
      <c r="BW64" s="57"/>
      <c r="BX64" s="69" t="s">
        <v>19</v>
      </c>
      <c r="BY64" s="74"/>
      <c r="BZ64" s="74"/>
      <c r="CA64" s="75" t="s">
        <v>22</v>
      </c>
      <c r="CB64" s="74"/>
      <c r="CC64" s="74"/>
      <c r="CD64" s="72"/>
      <c r="CE64" s="65"/>
      <c r="CF64" s="115"/>
    </row>
    <row r="65" spans="1:88" ht="11.25" hidden="1" customHeight="1" x14ac:dyDescent="0.3">
      <c r="A65" s="11"/>
      <c r="B65" s="61"/>
      <c r="C65" s="41">
        <f t="shared" ref="C65:C71" si="14">RANK($BX65,$BX$65:$BX$71,0)</f>
        <v>3</v>
      </c>
      <c r="D65" s="41"/>
      <c r="E65" s="41"/>
      <c r="F65" s="41"/>
      <c r="G65" s="41"/>
      <c r="H65" s="73" t="str">
        <f>" " &amp; $M$8</f>
        <v xml:space="preserve"> Christoph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41">
        <f>CG16+CG19+CG23+CG27+CG30+CG34+CG38+CG41+CG45+CG49+CG52+CG56</f>
        <v>12</v>
      </c>
      <c r="U65" s="41"/>
      <c r="V65" s="41"/>
      <c r="W65" s="41"/>
      <c r="X65" s="41"/>
      <c r="Y65" s="42"/>
      <c r="Z65" s="53">
        <f>CH16+CJ19+CH23+CJ27+CH30+CJ34+CJ38+CH41+CJ45+CH49+CJ52+CH56</f>
        <v>6</v>
      </c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>
        <f>CI16+CI19+CI23+CI27+CI30+CI34+CI38+CI41+CI45+CI49+CI52+CI56</f>
        <v>3</v>
      </c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44">
        <f>CJ16+CH19+CJ23+CH27+CJ30+CH34+CH38+CJ41+CH45+CJ49+CH52+CJ56</f>
        <v>3</v>
      </c>
      <c r="AW65" s="41"/>
      <c r="AX65" s="41"/>
      <c r="AY65" s="41"/>
      <c r="AZ65" s="41"/>
      <c r="BA65" s="41"/>
      <c r="BB65" s="41"/>
      <c r="BC65" s="41"/>
      <c r="BD65" s="41"/>
      <c r="BE65" s="41"/>
      <c r="BF65" s="41"/>
      <c r="BG65" s="41">
        <f>BR16+BZ19+BR23+BZ27+BR30+BZ34+BZ38+BR41+BZ45+BR49+BZ52+BR56</f>
        <v>18</v>
      </c>
      <c r="BH65" s="41"/>
      <c r="BI65" s="41"/>
      <c r="BJ65" s="41"/>
      <c r="BK65" s="42"/>
      <c r="BL65" s="44" t="s">
        <v>2</v>
      </c>
      <c r="BM65" s="42"/>
      <c r="BN65" s="44">
        <f>BZ16+BR19+BZ23+BR27+BZ30+BR34+BR38+BZ41+BR45+BZ49+BR52+BZ56</f>
        <v>14</v>
      </c>
      <c r="BO65" s="41"/>
      <c r="BP65" s="41"/>
      <c r="BQ65" s="41"/>
      <c r="BR65" s="42"/>
      <c r="BS65" s="46">
        <f t="shared" ref="BS65:BS71" si="15">BG65-BN65</f>
        <v>4</v>
      </c>
      <c r="BT65" s="41"/>
      <c r="BU65" s="41"/>
      <c r="BV65" s="41"/>
      <c r="BW65" s="41"/>
      <c r="BX65" s="42">
        <f>(Z65*3)+AK65</f>
        <v>21</v>
      </c>
      <c r="BY65" s="43"/>
      <c r="BZ65" s="43"/>
      <c r="CA65" s="55">
        <f>BX65+ROW()/1000</f>
        <v>21.065000000000001</v>
      </c>
      <c r="CB65" s="43"/>
      <c r="CC65" s="43"/>
      <c r="CD65" s="44"/>
      <c r="CE65" s="65"/>
      <c r="CF65" s="115"/>
      <c r="CG65" s="4"/>
      <c r="CH65" s="4"/>
      <c r="CI65" s="4"/>
      <c r="CJ65" s="4"/>
    </row>
    <row r="66" spans="1:88" ht="11.25" hidden="1" customHeight="1" x14ac:dyDescent="0.3">
      <c r="A66" s="11"/>
      <c r="B66" s="61"/>
      <c r="C66" s="41">
        <f t="shared" si="14"/>
        <v>1</v>
      </c>
      <c r="D66" s="41"/>
      <c r="E66" s="41"/>
      <c r="F66" s="41"/>
      <c r="G66" s="41"/>
      <c r="H66" s="73" t="str">
        <f>" " &amp; $W$8</f>
        <v xml:space="preserve"> Markus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41">
        <f>CG16+CG20+CG24+CG28+CG32+CG36+CG38+CG42+CG46+CG50+CG54+CG58</f>
        <v>12</v>
      </c>
      <c r="U66" s="41"/>
      <c r="V66" s="41"/>
      <c r="W66" s="41"/>
      <c r="X66" s="41"/>
      <c r="Y66" s="42"/>
      <c r="Z66" s="53">
        <f>CJ16+CH20+CJ24+CH28+CJ32+CH36+CH38+CJ42+CH46+CJ50+CH54+CJ58</f>
        <v>8</v>
      </c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>
        <f>CI16+CI20+CI24+CI28+CI32+CI36+CI38+CI42+CI46+CI50+CI54+CI58</f>
        <v>2</v>
      </c>
      <c r="AL66" s="54"/>
      <c r="AM66" s="54"/>
      <c r="AN66" s="54"/>
      <c r="AO66" s="54"/>
      <c r="AP66" s="54"/>
      <c r="AQ66" s="54"/>
      <c r="AR66" s="54"/>
      <c r="AS66" s="54"/>
      <c r="AT66" s="54"/>
      <c r="AU66" s="54"/>
      <c r="AV66" s="44">
        <f>CH16+CJ20+CH24+CJ28+CH32+CJ36+CJ38+CH42+CJ46+CH50+CJ54+CH58</f>
        <v>2</v>
      </c>
      <c r="AW66" s="41"/>
      <c r="AX66" s="41"/>
      <c r="AY66" s="41"/>
      <c r="AZ66" s="41"/>
      <c r="BA66" s="41"/>
      <c r="BB66" s="41"/>
      <c r="BC66" s="41"/>
      <c r="BD66" s="41"/>
      <c r="BE66" s="41"/>
      <c r="BF66" s="41"/>
      <c r="BG66" s="41">
        <f>BZ16+BR20+BZ24+BR28+BZ32+BR36+BR38+BZ42+BR46+BZ50+BR54+BZ58</f>
        <v>21</v>
      </c>
      <c r="BH66" s="41"/>
      <c r="BI66" s="41"/>
      <c r="BJ66" s="41"/>
      <c r="BK66" s="42"/>
      <c r="BL66" s="44" t="s">
        <v>2</v>
      </c>
      <c r="BM66" s="42"/>
      <c r="BN66" s="44">
        <f>BR16+BZ20+BR24+BZ28+BR32+BZ36+BZ38+BR42+BZ46+BR50+BZ54+BR58</f>
        <v>11</v>
      </c>
      <c r="BO66" s="41"/>
      <c r="BP66" s="41"/>
      <c r="BQ66" s="41"/>
      <c r="BR66" s="42"/>
      <c r="BS66" s="46">
        <f t="shared" si="15"/>
        <v>10</v>
      </c>
      <c r="BT66" s="41"/>
      <c r="BU66" s="41"/>
      <c r="BV66" s="41"/>
      <c r="BW66" s="41"/>
      <c r="BX66" s="42">
        <f t="shared" ref="BX66:BX71" si="16">(Z66*3)+AK66</f>
        <v>26</v>
      </c>
      <c r="BY66" s="43"/>
      <c r="BZ66" s="43"/>
      <c r="CA66" s="55">
        <f t="shared" ref="CA66:CA71" si="17">BX66+ROW()/1000</f>
        <v>26.065999999999999</v>
      </c>
      <c r="CB66" s="43"/>
      <c r="CC66" s="43"/>
      <c r="CD66" s="44"/>
      <c r="CE66" s="65"/>
      <c r="CF66" s="115"/>
      <c r="CG66" s="4"/>
      <c r="CH66" s="4"/>
      <c r="CI66" s="4"/>
      <c r="CJ66" s="4"/>
    </row>
    <row r="67" spans="1:88" ht="11.25" hidden="1" customHeight="1" x14ac:dyDescent="0.3">
      <c r="A67" s="11"/>
      <c r="B67" s="61"/>
      <c r="C67" s="41">
        <f t="shared" si="14"/>
        <v>5</v>
      </c>
      <c r="D67" s="41"/>
      <c r="E67" s="41"/>
      <c r="F67" s="41"/>
      <c r="G67" s="41"/>
      <c r="H67" s="73" t="str">
        <f>" " &amp; $AG$8</f>
        <v xml:space="preserve"> Patrick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41">
        <f>CG17+CG20+CG23+CG26+CG31+CG35+CG39+CG42+CG45+CG48+CG53+CG57</f>
        <v>12</v>
      </c>
      <c r="U67" s="41"/>
      <c r="V67" s="41"/>
      <c r="W67" s="41"/>
      <c r="X67" s="41"/>
      <c r="Y67" s="42"/>
      <c r="Z67" s="53">
        <f>CH17+CJ20+CJ23+CH26+CJ31+CH35++CJ39+CH42+CH45+CJ48+CH53+CJ57</f>
        <v>3</v>
      </c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>
        <f>CI17+CI20+CI23+CI26+CI31+CI35+CI39+CI42+CI45+CI48+CI53+CI57</f>
        <v>3</v>
      </c>
      <c r="AL67" s="54"/>
      <c r="AM67" s="54"/>
      <c r="AN67" s="54"/>
      <c r="AO67" s="54"/>
      <c r="AP67" s="54"/>
      <c r="AQ67" s="54"/>
      <c r="AR67" s="54"/>
      <c r="AS67" s="54"/>
      <c r="AT67" s="54"/>
      <c r="AU67" s="54"/>
      <c r="AV67" s="44">
        <f>CJ17+CH20+CH23+CJ26+CH31+CJ35+CH39+CJ42+CJ45+CH48+CJ53+CH57</f>
        <v>6</v>
      </c>
      <c r="AW67" s="41"/>
      <c r="AX67" s="41"/>
      <c r="AY67" s="41"/>
      <c r="AZ67" s="41"/>
      <c r="BA67" s="41"/>
      <c r="BB67" s="41"/>
      <c r="BC67" s="41"/>
      <c r="BD67" s="41"/>
      <c r="BE67" s="41"/>
      <c r="BF67" s="41"/>
      <c r="BG67" s="41">
        <f>BR17+BZ20+BZ23+BR26+BZ31+BR35+BZ39+BR42+BR45+BZ48+BR53+BZ57</f>
        <v>15</v>
      </c>
      <c r="BH67" s="41"/>
      <c r="BI67" s="41"/>
      <c r="BJ67" s="41"/>
      <c r="BK67" s="42"/>
      <c r="BL67" s="44" t="s">
        <v>2</v>
      </c>
      <c r="BM67" s="42"/>
      <c r="BN67" s="44">
        <f>BZ17+BR20+BR23+BZ26+BR31+BZ35+BR39+BZ42+BZ45+BR48+BZ53+BR57</f>
        <v>18</v>
      </c>
      <c r="BO67" s="41"/>
      <c r="BP67" s="41"/>
      <c r="BQ67" s="41"/>
      <c r="BR67" s="42"/>
      <c r="BS67" s="46">
        <f t="shared" si="15"/>
        <v>-3</v>
      </c>
      <c r="BT67" s="41"/>
      <c r="BU67" s="41"/>
      <c r="BV67" s="41"/>
      <c r="BW67" s="41"/>
      <c r="BX67" s="42">
        <f t="shared" si="16"/>
        <v>12</v>
      </c>
      <c r="BY67" s="43"/>
      <c r="BZ67" s="43"/>
      <c r="CA67" s="55">
        <f t="shared" si="17"/>
        <v>12.067</v>
      </c>
      <c r="CB67" s="43"/>
      <c r="CC67" s="43"/>
      <c r="CD67" s="44"/>
      <c r="CE67" s="65"/>
      <c r="CF67" s="115"/>
      <c r="CG67" s="4"/>
      <c r="CH67" s="4"/>
      <c r="CI67" s="4"/>
      <c r="CJ67" s="4"/>
    </row>
    <row r="68" spans="1:88" ht="11.25" hidden="1" customHeight="1" x14ac:dyDescent="0.3">
      <c r="A68" s="11"/>
      <c r="B68" s="61"/>
      <c r="C68" s="41">
        <f t="shared" si="14"/>
        <v>2</v>
      </c>
      <c r="D68" s="41"/>
      <c r="E68" s="41"/>
      <c r="F68" s="41"/>
      <c r="G68" s="41"/>
      <c r="H68" s="73" t="str">
        <f>" " &amp; $AQ$8</f>
        <v xml:space="preserve"> Ratze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41">
        <f>CG17+CG21+CG24+CG27+CG29+CG33+CG39+CG43+CG46+CG49+CG51+CG55</f>
        <v>12</v>
      </c>
      <c r="U68" s="41"/>
      <c r="V68" s="41"/>
      <c r="W68" s="41"/>
      <c r="X68" s="41"/>
      <c r="Y68" s="42"/>
      <c r="Z68" s="53">
        <f>CJ17+CH21+CH24+CH27+CJ29+CH33+CH39+CJ43+CJ46+CJ49+CH51+CJ55</f>
        <v>7</v>
      </c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>
        <f>CI17+CI21+CI24+CI27+CI29+CI33+CI39+CI43+CI46+CI49+CI51+CI55</f>
        <v>2</v>
      </c>
      <c r="AL68" s="54"/>
      <c r="AM68" s="54"/>
      <c r="AN68" s="54"/>
      <c r="AO68" s="54"/>
      <c r="AP68" s="54"/>
      <c r="AQ68" s="54"/>
      <c r="AR68" s="54"/>
      <c r="AS68" s="54"/>
      <c r="AT68" s="54"/>
      <c r="AU68" s="54"/>
      <c r="AV68" s="44">
        <f>CH17+CJ21+CJ24+CJ27+CH29+CJ33+CJ39+CH43+CH46+CH49+CJ51+CH55</f>
        <v>3</v>
      </c>
      <c r="AW68" s="41"/>
      <c r="AX68" s="41"/>
      <c r="AY68" s="41"/>
      <c r="AZ68" s="41"/>
      <c r="BA68" s="41"/>
      <c r="BB68" s="41"/>
      <c r="BC68" s="41"/>
      <c r="BD68" s="41"/>
      <c r="BE68" s="41"/>
      <c r="BF68" s="41"/>
      <c r="BG68" s="41">
        <f>BZ17+BR21+BR24+BR27+BZ29+BR33+BR39+BZ43+BZ46+BZ49+BR51+BZ55</f>
        <v>27</v>
      </c>
      <c r="BH68" s="41"/>
      <c r="BI68" s="41"/>
      <c r="BJ68" s="41"/>
      <c r="BK68" s="42"/>
      <c r="BL68" s="44" t="s">
        <v>2</v>
      </c>
      <c r="BM68" s="42"/>
      <c r="BN68" s="44">
        <f>BR17+BZ21+BZ24+BZ27+BR29+BZ33+BZ39+BR43+BR46+BR49+BZ51+BR55</f>
        <v>16</v>
      </c>
      <c r="BO68" s="41"/>
      <c r="BP68" s="41"/>
      <c r="BQ68" s="41"/>
      <c r="BR68" s="42"/>
      <c r="BS68" s="46">
        <f t="shared" si="15"/>
        <v>11</v>
      </c>
      <c r="BT68" s="41"/>
      <c r="BU68" s="41"/>
      <c r="BV68" s="41"/>
      <c r="BW68" s="41"/>
      <c r="BX68" s="42">
        <f t="shared" si="16"/>
        <v>23</v>
      </c>
      <c r="BY68" s="43"/>
      <c r="BZ68" s="43"/>
      <c r="CA68" s="55">
        <f t="shared" si="17"/>
        <v>23.068000000000001</v>
      </c>
      <c r="CB68" s="43"/>
      <c r="CC68" s="43"/>
      <c r="CD68" s="44"/>
      <c r="CE68" s="65"/>
      <c r="CF68" s="115"/>
      <c r="CG68" s="4"/>
      <c r="CH68" s="4"/>
      <c r="CI68" s="4"/>
      <c r="CJ68" s="4"/>
    </row>
    <row r="69" spans="1:88" ht="11.25" hidden="1" customHeight="1" x14ac:dyDescent="0.3">
      <c r="A69" s="11"/>
      <c r="B69" s="61"/>
      <c r="C69" s="41">
        <f t="shared" si="14"/>
        <v>6</v>
      </c>
      <c r="D69" s="41"/>
      <c r="E69" s="41"/>
      <c r="F69" s="41"/>
      <c r="G69" s="41"/>
      <c r="H69" s="73" t="str">
        <f>" " &amp; $BA$8</f>
        <v xml:space="preserve"> Schmiddi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41">
        <f>CG18+CG21+CG25+CG28+CG31+CG34+CG40+CG43+CG47+CG50+CG53+CG56</f>
        <v>12</v>
      </c>
      <c r="U69" s="41"/>
      <c r="V69" s="41"/>
      <c r="W69" s="41"/>
      <c r="X69" s="41"/>
      <c r="Y69" s="42"/>
      <c r="Z69" s="53">
        <f>CH18+CJ21+CH25+CJ28+CH31+CH34+CJ40+CH43+CJ47+CH50+CJ53+CJ56</f>
        <v>3</v>
      </c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>
        <f>CI18+CI21+CI25+CI28+CI31+CI34+CI40+CI43+CI47+CI50+CI53+CI56</f>
        <v>1</v>
      </c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44">
        <f>CJ18+CH21+CJ25+CH28+CJ31+CJ34+CH40+CJ43+CH47+CJ50+CH53+CH56</f>
        <v>8</v>
      </c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>
        <f>BR18+BZ21+BR25+BZ28+BR31+BR34+BZ40+BR43+BZ47+BR50+BZ53+BZ56</f>
        <v>17</v>
      </c>
      <c r="BH69" s="41"/>
      <c r="BI69" s="41"/>
      <c r="BJ69" s="41"/>
      <c r="BK69" s="42"/>
      <c r="BL69" s="44" t="s">
        <v>2</v>
      </c>
      <c r="BM69" s="42"/>
      <c r="BN69" s="44">
        <f>BZ18+BR21+BZ25+BR28+BZ31+BZ34+BR40+BZ43+BR47+BZ50+BR53+BR56</f>
        <v>29</v>
      </c>
      <c r="BO69" s="41"/>
      <c r="BP69" s="41"/>
      <c r="BQ69" s="41"/>
      <c r="BR69" s="42"/>
      <c r="BS69" s="46">
        <f t="shared" si="15"/>
        <v>-12</v>
      </c>
      <c r="BT69" s="41"/>
      <c r="BU69" s="41"/>
      <c r="BV69" s="41"/>
      <c r="BW69" s="41"/>
      <c r="BX69" s="42">
        <f t="shared" si="16"/>
        <v>10</v>
      </c>
      <c r="BY69" s="43"/>
      <c r="BZ69" s="43"/>
      <c r="CA69" s="55">
        <f t="shared" si="17"/>
        <v>10.069000000000001</v>
      </c>
      <c r="CB69" s="43"/>
      <c r="CC69" s="43"/>
      <c r="CD69" s="44"/>
      <c r="CE69" s="65"/>
      <c r="CF69" s="115"/>
      <c r="CG69" s="4"/>
      <c r="CH69" s="4"/>
      <c r="CI69" s="4"/>
      <c r="CJ69" s="4"/>
    </row>
    <row r="70" spans="1:88" ht="11.25" hidden="1" customHeight="1" x14ac:dyDescent="0.3">
      <c r="A70" s="11"/>
      <c r="B70" s="61"/>
      <c r="C70" s="41">
        <f t="shared" si="14"/>
        <v>4</v>
      </c>
      <c r="D70" s="41"/>
      <c r="E70" s="41"/>
      <c r="F70" s="41"/>
      <c r="G70" s="41"/>
      <c r="H70" s="73" t="str">
        <f>" " &amp; $BK$8</f>
        <v xml:space="preserve"> Jule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41">
        <f>CG18+CG22+CG26+CG30+CG33+CG36+CG40+CG44+CG48+CG52+CG55+CG58</f>
        <v>12</v>
      </c>
      <c r="U70" s="41"/>
      <c r="V70" s="41"/>
      <c r="W70" s="41"/>
      <c r="X70" s="41"/>
      <c r="Y70" s="42"/>
      <c r="Z70" s="53">
        <f>CJ18+CH22+CJ26+CJ30+CJ33+CJ36+CH40+CJ44+CH48+CH52+CH55+CH58</f>
        <v>5</v>
      </c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>
        <f>CI18+CI22+CI26+CI30+CI33+CI36+CI40+CI44+CI48+CI52+CI55+CI58</f>
        <v>3</v>
      </c>
      <c r="AL70" s="54"/>
      <c r="AM70" s="54"/>
      <c r="AN70" s="54"/>
      <c r="AO70" s="54"/>
      <c r="AP70" s="54"/>
      <c r="AQ70" s="54"/>
      <c r="AR70" s="54"/>
      <c r="AS70" s="54"/>
      <c r="AT70" s="54"/>
      <c r="AU70" s="54"/>
      <c r="AV70" s="44">
        <f>CH18+CJ22+CH26+CH30+CH33+CH36+CJ40+CH44+CJ48+CJ52+CJ55+CJ58</f>
        <v>4</v>
      </c>
      <c r="AW70" s="41"/>
      <c r="AX70" s="41"/>
      <c r="AY70" s="41"/>
      <c r="AZ70" s="41"/>
      <c r="BA70" s="41"/>
      <c r="BB70" s="41"/>
      <c r="BC70" s="41"/>
      <c r="BD70" s="41"/>
      <c r="BE70" s="41"/>
      <c r="BF70" s="41"/>
      <c r="BG70" s="41">
        <f>BZ18+BR22+BZ26+BZ30+BZ33+BZ36+BR40+BZ44+BR48+BR52+BR55+BR58</f>
        <v>21</v>
      </c>
      <c r="BH70" s="41"/>
      <c r="BI70" s="41"/>
      <c r="BJ70" s="41"/>
      <c r="BK70" s="42"/>
      <c r="BL70" s="44" t="s">
        <v>2</v>
      </c>
      <c r="BM70" s="42"/>
      <c r="BN70" s="44">
        <f>BR18+BZ22+BR26+BR30+BR33+BR36+BZ40+BR44+BZ48+BZ52+BZ55+BZ58</f>
        <v>13</v>
      </c>
      <c r="BO70" s="41"/>
      <c r="BP70" s="41"/>
      <c r="BQ70" s="41"/>
      <c r="BR70" s="42"/>
      <c r="BS70" s="46">
        <f t="shared" si="15"/>
        <v>8</v>
      </c>
      <c r="BT70" s="41"/>
      <c r="BU70" s="41"/>
      <c r="BV70" s="41"/>
      <c r="BW70" s="41"/>
      <c r="BX70" s="42">
        <f t="shared" si="16"/>
        <v>18</v>
      </c>
      <c r="BY70" s="43"/>
      <c r="BZ70" s="43"/>
      <c r="CA70" s="55">
        <f t="shared" si="17"/>
        <v>18.07</v>
      </c>
      <c r="CB70" s="43"/>
      <c r="CC70" s="43"/>
      <c r="CD70" s="44"/>
      <c r="CE70" s="65"/>
      <c r="CF70" s="115"/>
      <c r="CG70" s="4"/>
      <c r="CH70" s="4"/>
      <c r="CI70" s="4"/>
      <c r="CJ70" s="4"/>
    </row>
    <row r="71" spans="1:88" ht="11.25" hidden="1" customHeight="1" x14ac:dyDescent="0.3">
      <c r="A71" s="11"/>
      <c r="B71" s="61"/>
      <c r="C71" s="41">
        <f t="shared" si="14"/>
        <v>7</v>
      </c>
      <c r="D71" s="41"/>
      <c r="E71" s="41"/>
      <c r="F71" s="41"/>
      <c r="G71" s="41"/>
      <c r="H71" s="73" t="str">
        <f>" " &amp; $BU$8</f>
        <v xml:space="preserve"> Basti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41">
        <f>CG19+CG22+CG25+CG29+CG32+CG35+CG41+CG44+CG47+CG51+CG54+CG57</f>
        <v>12</v>
      </c>
      <c r="U71" s="41"/>
      <c r="V71" s="41"/>
      <c r="W71" s="41"/>
      <c r="X71" s="41"/>
      <c r="Y71" s="42"/>
      <c r="Z71" s="53">
        <f>CH19+CJ22+CJ25+CH29+CH32+CJ35+CJ41+CH44+CH47+CJ51+CJ54+CH57</f>
        <v>1</v>
      </c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>
        <f>CI19+CI22+CI25+CI29+CI32+CI35+CI41+CI44+CI47+CI51+CI54+CI57</f>
        <v>4</v>
      </c>
      <c r="AL71" s="54"/>
      <c r="AM71" s="54"/>
      <c r="AN71" s="54"/>
      <c r="AO71" s="54"/>
      <c r="AP71" s="54"/>
      <c r="AQ71" s="54"/>
      <c r="AR71" s="54"/>
      <c r="AS71" s="54"/>
      <c r="AT71" s="54"/>
      <c r="AU71" s="54"/>
      <c r="AV71" s="44">
        <f>CJ19+CH22+CH25+CJ29+CJ32+CH35+CH41+CJ44+CJ47+CH51+CH54+CJ57</f>
        <v>7</v>
      </c>
      <c r="AW71" s="41"/>
      <c r="AX71" s="41"/>
      <c r="AY71" s="41"/>
      <c r="AZ71" s="41"/>
      <c r="BA71" s="41"/>
      <c r="BB71" s="41"/>
      <c r="BC71" s="41"/>
      <c r="BD71" s="41"/>
      <c r="BE71" s="41"/>
      <c r="BF71" s="41"/>
      <c r="BG71" s="41">
        <f>BR19+BZ22+BZ25+BR29+BR32+BZ35+BZ41+BR44+BR47+BZ51+BZ54+BR57</f>
        <v>6</v>
      </c>
      <c r="BH71" s="41"/>
      <c r="BI71" s="41"/>
      <c r="BJ71" s="41"/>
      <c r="BK71" s="42"/>
      <c r="BL71" s="44" t="s">
        <v>2</v>
      </c>
      <c r="BM71" s="42"/>
      <c r="BN71" s="44">
        <f>BZ19+BR22+BR25+BZ29+BZ32+BR35+BR41+BZ44+BZ47+BR51+BR54+BZ57</f>
        <v>24</v>
      </c>
      <c r="BO71" s="41"/>
      <c r="BP71" s="41"/>
      <c r="BQ71" s="41"/>
      <c r="BR71" s="42"/>
      <c r="BS71" s="46">
        <f t="shared" si="15"/>
        <v>-18</v>
      </c>
      <c r="BT71" s="41"/>
      <c r="BU71" s="41"/>
      <c r="BV71" s="41"/>
      <c r="BW71" s="41"/>
      <c r="BX71" s="42">
        <f t="shared" si="16"/>
        <v>7</v>
      </c>
      <c r="BY71" s="43"/>
      <c r="BZ71" s="43"/>
      <c r="CA71" s="55">
        <f t="shared" si="17"/>
        <v>7.0709999999999997</v>
      </c>
      <c r="CB71" s="43"/>
      <c r="CC71" s="43"/>
      <c r="CD71" s="44"/>
      <c r="CE71" s="65"/>
      <c r="CF71" s="115"/>
      <c r="CG71" s="4"/>
      <c r="CH71" s="4"/>
      <c r="CI71" s="4"/>
      <c r="CJ71" s="4"/>
    </row>
    <row r="72" spans="1:88" ht="7.5" hidden="1" customHeight="1" x14ac:dyDescent="0.3">
      <c r="A72" s="11"/>
      <c r="B72" s="47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48"/>
      <c r="CA72" s="48"/>
      <c r="CB72" s="48"/>
      <c r="CC72" s="48"/>
      <c r="CD72" s="48"/>
      <c r="CE72" s="49"/>
      <c r="CF72" s="115"/>
      <c r="CG72" s="4"/>
      <c r="CH72" s="4"/>
      <c r="CI72" s="4"/>
      <c r="CJ72" s="4"/>
    </row>
    <row r="73" spans="1:88" ht="11.25" customHeight="1" x14ac:dyDescent="0.3">
      <c r="A73" s="11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8"/>
      <c r="AL73" s="58"/>
      <c r="AM73" s="58"/>
      <c r="AN73" s="58"/>
      <c r="AO73" s="58"/>
      <c r="AP73" s="58"/>
      <c r="AQ73" s="58"/>
      <c r="AR73" s="58"/>
      <c r="AS73" s="58"/>
      <c r="AT73" s="58"/>
      <c r="AU73" s="58"/>
      <c r="AV73" s="58"/>
      <c r="AW73" s="58"/>
      <c r="AX73" s="58"/>
      <c r="AY73" s="58"/>
      <c r="AZ73" s="58"/>
      <c r="BA73" s="58"/>
      <c r="BB73" s="58"/>
      <c r="BC73" s="58"/>
      <c r="BD73" s="58"/>
      <c r="BE73" s="58"/>
      <c r="BF73" s="58"/>
      <c r="BG73" s="58"/>
      <c r="BH73" s="58"/>
      <c r="BI73" s="58"/>
      <c r="BJ73" s="58"/>
      <c r="BK73" s="58"/>
      <c r="BL73" s="58"/>
      <c r="BM73" s="58"/>
      <c r="BN73" s="58"/>
      <c r="BO73" s="58"/>
      <c r="BP73" s="58"/>
      <c r="BQ73" s="58"/>
      <c r="BR73" s="58"/>
      <c r="BS73" s="58"/>
      <c r="BT73" s="58"/>
      <c r="BU73" s="58"/>
      <c r="BV73" s="58"/>
      <c r="BW73" s="58"/>
      <c r="BX73" s="58"/>
      <c r="BY73" s="58"/>
      <c r="BZ73" s="58"/>
      <c r="CA73" s="58"/>
      <c r="CB73" s="58"/>
      <c r="CC73" s="58"/>
      <c r="CD73" s="58"/>
      <c r="CE73" s="58"/>
      <c r="CF73" s="115"/>
    </row>
    <row r="74" spans="1:88" ht="7.5" customHeight="1" x14ac:dyDescent="0.3">
      <c r="A74" s="11"/>
      <c r="B74" s="59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  <c r="AK74" s="58"/>
      <c r="AL74" s="58"/>
      <c r="AM74" s="58"/>
      <c r="AN74" s="58"/>
      <c r="AO74" s="58"/>
      <c r="AP74" s="58"/>
      <c r="AQ74" s="58"/>
      <c r="AR74" s="58"/>
      <c r="AS74" s="58"/>
      <c r="AT74" s="58"/>
      <c r="AU74" s="58"/>
      <c r="AV74" s="58"/>
      <c r="AW74" s="58"/>
      <c r="AX74" s="58"/>
      <c r="AY74" s="58"/>
      <c r="AZ74" s="58"/>
      <c r="BA74" s="58"/>
      <c r="BB74" s="58"/>
      <c r="BC74" s="58"/>
      <c r="BD74" s="58"/>
      <c r="BE74" s="58"/>
      <c r="BF74" s="58"/>
      <c r="BG74" s="58"/>
      <c r="BH74" s="58"/>
      <c r="BI74" s="58"/>
      <c r="BJ74" s="58"/>
      <c r="BK74" s="58"/>
      <c r="BL74" s="58"/>
      <c r="BM74" s="58"/>
      <c r="BN74" s="58"/>
      <c r="BO74" s="58"/>
      <c r="BP74" s="58"/>
      <c r="BQ74" s="58"/>
      <c r="BR74" s="58"/>
      <c r="BS74" s="58"/>
      <c r="BT74" s="58"/>
      <c r="BU74" s="58"/>
      <c r="BV74" s="58"/>
      <c r="BW74" s="58"/>
      <c r="BX74" s="58"/>
      <c r="BY74" s="58"/>
      <c r="BZ74" s="58"/>
      <c r="CA74" s="58"/>
      <c r="CB74" s="58"/>
      <c r="CC74" s="58"/>
      <c r="CD74" s="58"/>
      <c r="CE74" s="60"/>
      <c r="CF74" s="115"/>
    </row>
    <row r="75" spans="1:88" s="9" customFormat="1" ht="15" customHeight="1" x14ac:dyDescent="0.3">
      <c r="A75" s="11"/>
      <c r="B75" s="61"/>
      <c r="C75" s="62" t="s">
        <v>11</v>
      </c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63"/>
      <c r="AR75" s="63"/>
      <c r="AS75" s="63"/>
      <c r="AT75" s="63"/>
      <c r="AU75" s="63"/>
      <c r="AV75" s="63"/>
      <c r="AW75" s="63"/>
      <c r="AX75" s="63"/>
      <c r="AY75" s="63"/>
      <c r="AZ75" s="63"/>
      <c r="BA75" s="63"/>
      <c r="BB75" s="63"/>
      <c r="BC75" s="63"/>
      <c r="BD75" s="63"/>
      <c r="BE75" s="63"/>
      <c r="BF75" s="63"/>
      <c r="BG75" s="63"/>
      <c r="BH75" s="63"/>
      <c r="BI75" s="63"/>
      <c r="BJ75" s="63"/>
      <c r="BK75" s="63"/>
      <c r="BL75" s="63"/>
      <c r="BM75" s="63"/>
      <c r="BN75" s="63"/>
      <c r="BO75" s="63"/>
      <c r="BP75" s="63"/>
      <c r="BQ75" s="63"/>
      <c r="BR75" s="63"/>
      <c r="BS75" s="63"/>
      <c r="BT75" s="63"/>
      <c r="BU75" s="63"/>
      <c r="BV75" s="63"/>
      <c r="BW75" s="63"/>
      <c r="BX75" s="63"/>
      <c r="BY75" s="63"/>
      <c r="BZ75" s="63"/>
      <c r="CA75" s="63"/>
      <c r="CB75" s="63"/>
      <c r="CC75" s="63"/>
      <c r="CD75" s="64"/>
      <c r="CE75" s="65"/>
      <c r="CF75" s="115"/>
      <c r="CG75" s="2"/>
      <c r="CH75" s="2"/>
      <c r="CI75" s="2"/>
      <c r="CJ75" s="2"/>
    </row>
    <row r="76" spans="1:88" ht="7.5" customHeight="1" x14ac:dyDescent="0.3">
      <c r="A76" s="11"/>
      <c r="B76" s="61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3"/>
      <c r="BF76" s="43"/>
      <c r="BG76" s="43"/>
      <c r="BH76" s="43"/>
      <c r="BI76" s="43"/>
      <c r="BJ76" s="43"/>
      <c r="BK76" s="43"/>
      <c r="BL76" s="43"/>
      <c r="BM76" s="43"/>
      <c r="BN76" s="43"/>
      <c r="BO76" s="43"/>
      <c r="BP76" s="43"/>
      <c r="BQ76" s="43"/>
      <c r="BR76" s="43"/>
      <c r="BS76" s="43"/>
      <c r="BT76" s="43"/>
      <c r="BU76" s="43"/>
      <c r="BV76" s="43"/>
      <c r="BW76" s="43"/>
      <c r="BX76" s="43"/>
      <c r="BY76" s="43"/>
      <c r="BZ76" s="43"/>
      <c r="CA76" s="43"/>
      <c r="CB76" s="43"/>
      <c r="CC76" s="43"/>
      <c r="CD76" s="43"/>
      <c r="CE76" s="65"/>
      <c r="CF76" s="115"/>
    </row>
    <row r="77" spans="1:88" s="5" customFormat="1" ht="11.25" customHeight="1" x14ac:dyDescent="0.3">
      <c r="A77" s="11"/>
      <c r="B77" s="61"/>
      <c r="C77" s="57" t="s">
        <v>12</v>
      </c>
      <c r="D77" s="57"/>
      <c r="E77" s="57"/>
      <c r="F77" s="57"/>
      <c r="G77" s="57"/>
      <c r="H77" s="66" t="str">
        <f>" Spieler"</f>
        <v xml:space="preserve"> Spieler</v>
      </c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8"/>
      <c r="T77" s="57" t="s">
        <v>13</v>
      </c>
      <c r="U77" s="57"/>
      <c r="V77" s="57"/>
      <c r="W77" s="57"/>
      <c r="X77" s="57"/>
      <c r="Y77" s="69"/>
      <c r="Z77" s="70" t="s">
        <v>14</v>
      </c>
      <c r="AA77" s="71"/>
      <c r="AB77" s="71"/>
      <c r="AC77" s="71"/>
      <c r="AD77" s="71"/>
      <c r="AE77" s="71"/>
      <c r="AF77" s="71"/>
      <c r="AG77" s="71"/>
      <c r="AH77" s="71"/>
      <c r="AI77" s="71"/>
      <c r="AJ77" s="71"/>
      <c r="AK77" s="71" t="s">
        <v>15</v>
      </c>
      <c r="AL77" s="71"/>
      <c r="AM77" s="71"/>
      <c r="AN77" s="71"/>
      <c r="AO77" s="71"/>
      <c r="AP77" s="71"/>
      <c r="AQ77" s="71"/>
      <c r="AR77" s="71"/>
      <c r="AS77" s="71"/>
      <c r="AT77" s="71"/>
      <c r="AU77" s="71"/>
      <c r="AV77" s="72" t="s">
        <v>16</v>
      </c>
      <c r="AW77" s="57"/>
      <c r="AX77" s="57"/>
      <c r="AY77" s="57"/>
      <c r="AZ77" s="57"/>
      <c r="BA77" s="57"/>
      <c r="BB77" s="57"/>
      <c r="BC77" s="57"/>
      <c r="BD77" s="57"/>
      <c r="BE77" s="57"/>
      <c r="BF77" s="57"/>
      <c r="BG77" s="57" t="s">
        <v>17</v>
      </c>
      <c r="BH77" s="57"/>
      <c r="BI77" s="57"/>
      <c r="BJ77" s="57"/>
      <c r="BK77" s="57"/>
      <c r="BL77" s="57"/>
      <c r="BM77" s="57"/>
      <c r="BN77" s="57"/>
      <c r="BO77" s="57"/>
      <c r="BP77" s="57"/>
      <c r="BQ77" s="57"/>
      <c r="BR77" s="69"/>
      <c r="BS77" s="56" t="s">
        <v>18</v>
      </c>
      <c r="BT77" s="57"/>
      <c r="BU77" s="57"/>
      <c r="BV77" s="57"/>
      <c r="BW77" s="57"/>
      <c r="BX77" s="57" t="s">
        <v>19</v>
      </c>
      <c r="BY77" s="57"/>
      <c r="BZ77" s="57"/>
      <c r="CA77" s="57"/>
      <c r="CB77" s="57"/>
      <c r="CC77" s="57"/>
      <c r="CD77" s="57"/>
      <c r="CE77" s="65"/>
      <c r="CF77" s="115"/>
    </row>
    <row r="78" spans="1:88" ht="11.25" customHeight="1" x14ac:dyDescent="0.3">
      <c r="A78" s="11"/>
      <c r="B78" s="61"/>
      <c r="C78" s="41">
        <f t="shared" ref="C78:C84" si="18">INDEX($C$65:$C$71,MATCH(LARGE($CA$65:$CA$71,ROW(A1)),$CA$65:$CA$71,0),1)</f>
        <v>1</v>
      </c>
      <c r="D78" s="41"/>
      <c r="E78" s="41"/>
      <c r="F78" s="41"/>
      <c r="G78" s="41"/>
      <c r="H78" s="50" t="str">
        <f t="shared" ref="H78:H84" si="19">" " &amp; INDEX($H$65:$H$71,MATCH(LARGE($CA$65:$CA$71,ROW(A1)),$CA$65:$CA$71,0),1)</f>
        <v xml:space="preserve">  Markus</v>
      </c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2"/>
      <c r="T78" s="41">
        <f t="shared" ref="T78:T84" si="20">INDEX($T$65:$T$71,MATCH(LARGE($CA$65:$CA$71,ROW(A1)),$CA$65:$CA$71,0),1)</f>
        <v>12</v>
      </c>
      <c r="U78" s="41"/>
      <c r="V78" s="41"/>
      <c r="W78" s="41"/>
      <c r="X78" s="41"/>
      <c r="Y78" s="42"/>
      <c r="Z78" s="53">
        <f t="shared" ref="Z78:Z84" si="21">INDEX($Z$65:$Z$71,MATCH(LARGE($CA$65:$CA$71,ROW(A1)),$CA$65:$CA$71,0),1)</f>
        <v>8</v>
      </c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>
        <f t="shared" ref="AK78:AK84" si="22">INDEX($AK$65:$AK$71,MATCH(LARGE($CA$65:$CA$71,ROW(A1)),$CA$65:$CA$71,0),1)</f>
        <v>2</v>
      </c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44">
        <f t="shared" ref="AV78:AV84" si="23">INDEX($AV$65:$AV$71,MATCH(LARGE($CA$65:$CA$71,ROW(A1)),$CA$65:$CA$71,0),1)</f>
        <v>2</v>
      </c>
      <c r="AW78" s="41"/>
      <c r="AX78" s="41"/>
      <c r="AY78" s="41"/>
      <c r="AZ78" s="41"/>
      <c r="BA78" s="41"/>
      <c r="BB78" s="41"/>
      <c r="BC78" s="41"/>
      <c r="BD78" s="41"/>
      <c r="BE78" s="41"/>
      <c r="BF78" s="41"/>
      <c r="BG78" s="41">
        <f t="shared" ref="BG78:BG84" si="24">INDEX($BG$65:$BG$71,MATCH(LARGE($CA$65:$CA$71,ROW(A1)),$CA$65:$CA$71,0),1)</f>
        <v>21</v>
      </c>
      <c r="BH78" s="41"/>
      <c r="BI78" s="41"/>
      <c r="BJ78" s="41"/>
      <c r="BK78" s="42"/>
      <c r="BL78" s="44" t="s">
        <v>2</v>
      </c>
      <c r="BM78" s="42"/>
      <c r="BN78" s="44">
        <f t="shared" ref="BN78:BN84" si="25">INDEX($BN$65:$BN$71,MATCH(LARGE($CA$65:$CA$71,ROW(A1)),$CA$65:$CA$71,0),1)</f>
        <v>11</v>
      </c>
      <c r="BO78" s="41"/>
      <c r="BP78" s="41"/>
      <c r="BQ78" s="41"/>
      <c r="BR78" s="42"/>
      <c r="BS78" s="46">
        <f t="shared" ref="BS78:BS84" si="26">INDEX($BS$65:$BS$71,MATCH(LARGE($CA$65:$CA$71,ROW(A1)),$CA$65:$CA$71,0),1)</f>
        <v>10</v>
      </c>
      <c r="BT78" s="41"/>
      <c r="BU78" s="41"/>
      <c r="BV78" s="41"/>
      <c r="BW78" s="41"/>
      <c r="BX78" s="41">
        <f>INDEX($BX$65:$BX$71,MATCH(LARGE($CA$65:$CA$71,ROW(A1)),$CA$65:$CA$71,0),1)</f>
        <v>26</v>
      </c>
      <c r="BY78" s="41"/>
      <c r="BZ78" s="41"/>
      <c r="CA78" s="41"/>
      <c r="CB78" s="41"/>
      <c r="CC78" s="41"/>
      <c r="CD78" s="41"/>
      <c r="CE78" s="65"/>
      <c r="CF78" s="115"/>
      <c r="CG78" s="4"/>
      <c r="CH78" s="4"/>
      <c r="CI78" s="4"/>
      <c r="CJ78" s="4"/>
    </row>
    <row r="79" spans="1:88" ht="11.25" customHeight="1" x14ac:dyDescent="0.3">
      <c r="A79" s="11"/>
      <c r="B79" s="61"/>
      <c r="C79" s="41">
        <f t="shared" si="18"/>
        <v>2</v>
      </c>
      <c r="D79" s="41"/>
      <c r="E79" s="41"/>
      <c r="F79" s="41"/>
      <c r="G79" s="41"/>
      <c r="H79" s="50" t="str">
        <f t="shared" si="19"/>
        <v xml:space="preserve">  Ratze</v>
      </c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2"/>
      <c r="T79" s="41">
        <f t="shared" si="20"/>
        <v>12</v>
      </c>
      <c r="U79" s="41"/>
      <c r="V79" s="41"/>
      <c r="W79" s="41"/>
      <c r="X79" s="41"/>
      <c r="Y79" s="42"/>
      <c r="Z79" s="53">
        <f t="shared" si="21"/>
        <v>7</v>
      </c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>
        <f t="shared" si="22"/>
        <v>2</v>
      </c>
      <c r="AL79" s="54"/>
      <c r="AM79" s="54"/>
      <c r="AN79" s="54"/>
      <c r="AO79" s="54"/>
      <c r="AP79" s="54"/>
      <c r="AQ79" s="54"/>
      <c r="AR79" s="54"/>
      <c r="AS79" s="54"/>
      <c r="AT79" s="54"/>
      <c r="AU79" s="54"/>
      <c r="AV79" s="44">
        <f t="shared" si="23"/>
        <v>3</v>
      </c>
      <c r="AW79" s="41"/>
      <c r="AX79" s="41"/>
      <c r="AY79" s="41"/>
      <c r="AZ79" s="41"/>
      <c r="BA79" s="41"/>
      <c r="BB79" s="41"/>
      <c r="BC79" s="41"/>
      <c r="BD79" s="41"/>
      <c r="BE79" s="41"/>
      <c r="BF79" s="41"/>
      <c r="BG79" s="41">
        <f t="shared" si="24"/>
        <v>27</v>
      </c>
      <c r="BH79" s="41"/>
      <c r="BI79" s="41"/>
      <c r="BJ79" s="41"/>
      <c r="BK79" s="42"/>
      <c r="BL79" s="44" t="s">
        <v>2</v>
      </c>
      <c r="BM79" s="42"/>
      <c r="BN79" s="44">
        <f t="shared" si="25"/>
        <v>16</v>
      </c>
      <c r="BO79" s="41"/>
      <c r="BP79" s="41"/>
      <c r="BQ79" s="41"/>
      <c r="BR79" s="42"/>
      <c r="BS79" s="46">
        <f t="shared" si="26"/>
        <v>11</v>
      </c>
      <c r="BT79" s="41"/>
      <c r="BU79" s="41"/>
      <c r="BV79" s="41"/>
      <c r="BW79" s="41"/>
      <c r="BX79" s="41">
        <f t="shared" ref="BX79:BX84" si="27">IF($C79="","",INDEX(BX$65:BX$71,MATCH($C79,$C$65:$C$71,0)))</f>
        <v>23</v>
      </c>
      <c r="BY79" s="41"/>
      <c r="BZ79" s="41"/>
      <c r="CA79" s="41"/>
      <c r="CB79" s="41"/>
      <c r="CC79" s="41"/>
      <c r="CD79" s="41"/>
      <c r="CE79" s="65"/>
      <c r="CF79" s="115"/>
      <c r="CG79" s="4"/>
      <c r="CH79" s="4"/>
      <c r="CI79" s="4"/>
      <c r="CJ79" s="4"/>
    </row>
    <row r="80" spans="1:88" ht="11.25" customHeight="1" x14ac:dyDescent="0.3">
      <c r="A80" s="11"/>
      <c r="B80" s="61"/>
      <c r="C80" s="41">
        <f t="shared" si="18"/>
        <v>3</v>
      </c>
      <c r="D80" s="41"/>
      <c r="E80" s="41"/>
      <c r="F80" s="41"/>
      <c r="G80" s="41"/>
      <c r="H80" s="50" t="str">
        <f t="shared" si="19"/>
        <v xml:space="preserve">  Christoph</v>
      </c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2"/>
      <c r="T80" s="41">
        <f t="shared" si="20"/>
        <v>12</v>
      </c>
      <c r="U80" s="41"/>
      <c r="V80" s="41"/>
      <c r="W80" s="41"/>
      <c r="X80" s="41"/>
      <c r="Y80" s="42"/>
      <c r="Z80" s="53">
        <f t="shared" si="21"/>
        <v>6</v>
      </c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>
        <f t="shared" si="22"/>
        <v>3</v>
      </c>
      <c r="AL80" s="54"/>
      <c r="AM80" s="54"/>
      <c r="AN80" s="54"/>
      <c r="AO80" s="54"/>
      <c r="AP80" s="54"/>
      <c r="AQ80" s="54"/>
      <c r="AR80" s="54"/>
      <c r="AS80" s="54"/>
      <c r="AT80" s="54"/>
      <c r="AU80" s="54"/>
      <c r="AV80" s="44">
        <f t="shared" si="23"/>
        <v>3</v>
      </c>
      <c r="AW80" s="41"/>
      <c r="AX80" s="41"/>
      <c r="AY80" s="41"/>
      <c r="AZ80" s="41"/>
      <c r="BA80" s="41"/>
      <c r="BB80" s="41"/>
      <c r="BC80" s="41"/>
      <c r="BD80" s="41"/>
      <c r="BE80" s="41"/>
      <c r="BF80" s="41"/>
      <c r="BG80" s="41">
        <f t="shared" si="24"/>
        <v>18</v>
      </c>
      <c r="BH80" s="41"/>
      <c r="BI80" s="41"/>
      <c r="BJ80" s="41"/>
      <c r="BK80" s="42"/>
      <c r="BL80" s="44" t="s">
        <v>2</v>
      </c>
      <c r="BM80" s="42"/>
      <c r="BN80" s="44">
        <f t="shared" si="25"/>
        <v>14</v>
      </c>
      <c r="BO80" s="41"/>
      <c r="BP80" s="41"/>
      <c r="BQ80" s="41"/>
      <c r="BR80" s="42"/>
      <c r="BS80" s="46">
        <f t="shared" si="26"/>
        <v>4</v>
      </c>
      <c r="BT80" s="41"/>
      <c r="BU80" s="41"/>
      <c r="BV80" s="41"/>
      <c r="BW80" s="41"/>
      <c r="BX80" s="41">
        <f t="shared" si="27"/>
        <v>21</v>
      </c>
      <c r="BY80" s="41"/>
      <c r="BZ80" s="41"/>
      <c r="CA80" s="41"/>
      <c r="CB80" s="41"/>
      <c r="CC80" s="41"/>
      <c r="CD80" s="41"/>
      <c r="CE80" s="65"/>
      <c r="CF80" s="115"/>
      <c r="CG80" s="4"/>
      <c r="CH80" s="4"/>
      <c r="CI80" s="4"/>
      <c r="CJ80" s="4"/>
    </row>
    <row r="81" spans="1:88" ht="11.25" customHeight="1" x14ac:dyDescent="0.3">
      <c r="A81" s="11"/>
      <c r="B81" s="61"/>
      <c r="C81" s="41">
        <f t="shared" si="18"/>
        <v>4</v>
      </c>
      <c r="D81" s="41"/>
      <c r="E81" s="41"/>
      <c r="F81" s="41"/>
      <c r="G81" s="41"/>
      <c r="H81" s="50" t="str">
        <f t="shared" si="19"/>
        <v xml:space="preserve">  Jule</v>
      </c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2"/>
      <c r="T81" s="41">
        <f t="shared" si="20"/>
        <v>12</v>
      </c>
      <c r="U81" s="41"/>
      <c r="V81" s="41"/>
      <c r="W81" s="41"/>
      <c r="X81" s="41"/>
      <c r="Y81" s="42"/>
      <c r="Z81" s="53">
        <f t="shared" si="21"/>
        <v>5</v>
      </c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>
        <f t="shared" si="22"/>
        <v>3</v>
      </c>
      <c r="AL81" s="54"/>
      <c r="AM81" s="54"/>
      <c r="AN81" s="54"/>
      <c r="AO81" s="54"/>
      <c r="AP81" s="54"/>
      <c r="AQ81" s="54"/>
      <c r="AR81" s="54"/>
      <c r="AS81" s="54"/>
      <c r="AT81" s="54"/>
      <c r="AU81" s="54"/>
      <c r="AV81" s="44">
        <f t="shared" si="23"/>
        <v>4</v>
      </c>
      <c r="AW81" s="41"/>
      <c r="AX81" s="41"/>
      <c r="AY81" s="41"/>
      <c r="AZ81" s="41"/>
      <c r="BA81" s="41"/>
      <c r="BB81" s="41"/>
      <c r="BC81" s="41"/>
      <c r="BD81" s="41"/>
      <c r="BE81" s="41"/>
      <c r="BF81" s="41"/>
      <c r="BG81" s="41">
        <f t="shared" si="24"/>
        <v>21</v>
      </c>
      <c r="BH81" s="41"/>
      <c r="BI81" s="41"/>
      <c r="BJ81" s="41"/>
      <c r="BK81" s="42"/>
      <c r="BL81" s="44" t="s">
        <v>2</v>
      </c>
      <c r="BM81" s="42"/>
      <c r="BN81" s="44">
        <f t="shared" si="25"/>
        <v>13</v>
      </c>
      <c r="BO81" s="41"/>
      <c r="BP81" s="41"/>
      <c r="BQ81" s="41"/>
      <c r="BR81" s="42"/>
      <c r="BS81" s="46">
        <f t="shared" si="26"/>
        <v>8</v>
      </c>
      <c r="BT81" s="41"/>
      <c r="BU81" s="41"/>
      <c r="BV81" s="41"/>
      <c r="BW81" s="41"/>
      <c r="BX81" s="41">
        <f t="shared" si="27"/>
        <v>18</v>
      </c>
      <c r="BY81" s="41"/>
      <c r="BZ81" s="41"/>
      <c r="CA81" s="41"/>
      <c r="CB81" s="41"/>
      <c r="CC81" s="41"/>
      <c r="CD81" s="41"/>
      <c r="CE81" s="65"/>
      <c r="CF81" s="115"/>
      <c r="CG81" s="4"/>
      <c r="CH81" s="4"/>
      <c r="CI81" s="4"/>
      <c r="CJ81" s="4"/>
    </row>
    <row r="82" spans="1:88" ht="11.25" customHeight="1" x14ac:dyDescent="0.3">
      <c r="A82" s="11"/>
      <c r="B82" s="61"/>
      <c r="C82" s="41">
        <f t="shared" si="18"/>
        <v>5</v>
      </c>
      <c r="D82" s="41"/>
      <c r="E82" s="41"/>
      <c r="F82" s="41"/>
      <c r="G82" s="41"/>
      <c r="H82" s="50" t="str">
        <f t="shared" si="19"/>
        <v xml:space="preserve">  Patrick</v>
      </c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2"/>
      <c r="T82" s="41">
        <f t="shared" si="20"/>
        <v>12</v>
      </c>
      <c r="U82" s="41"/>
      <c r="V82" s="41"/>
      <c r="W82" s="41"/>
      <c r="X82" s="41"/>
      <c r="Y82" s="42"/>
      <c r="Z82" s="53">
        <f t="shared" si="21"/>
        <v>3</v>
      </c>
      <c r="AA82" s="54"/>
      <c r="AB82" s="54"/>
      <c r="AC82" s="54"/>
      <c r="AD82" s="54"/>
      <c r="AE82" s="54"/>
      <c r="AF82" s="54"/>
      <c r="AG82" s="54"/>
      <c r="AH82" s="54"/>
      <c r="AI82" s="54"/>
      <c r="AJ82" s="54"/>
      <c r="AK82" s="54">
        <f t="shared" si="22"/>
        <v>3</v>
      </c>
      <c r="AL82" s="54"/>
      <c r="AM82" s="54"/>
      <c r="AN82" s="54"/>
      <c r="AO82" s="54"/>
      <c r="AP82" s="54"/>
      <c r="AQ82" s="54"/>
      <c r="AR82" s="54"/>
      <c r="AS82" s="54"/>
      <c r="AT82" s="54"/>
      <c r="AU82" s="54"/>
      <c r="AV82" s="44">
        <f t="shared" si="23"/>
        <v>6</v>
      </c>
      <c r="AW82" s="41"/>
      <c r="AX82" s="41"/>
      <c r="AY82" s="41"/>
      <c r="AZ82" s="41"/>
      <c r="BA82" s="41"/>
      <c r="BB82" s="41"/>
      <c r="BC82" s="41"/>
      <c r="BD82" s="41"/>
      <c r="BE82" s="41"/>
      <c r="BF82" s="41"/>
      <c r="BG82" s="41">
        <f t="shared" si="24"/>
        <v>15</v>
      </c>
      <c r="BH82" s="41"/>
      <c r="BI82" s="41"/>
      <c r="BJ82" s="41"/>
      <c r="BK82" s="42"/>
      <c r="BL82" s="44" t="s">
        <v>2</v>
      </c>
      <c r="BM82" s="42"/>
      <c r="BN82" s="44">
        <f t="shared" si="25"/>
        <v>18</v>
      </c>
      <c r="BO82" s="41"/>
      <c r="BP82" s="41"/>
      <c r="BQ82" s="41"/>
      <c r="BR82" s="42"/>
      <c r="BS82" s="46">
        <f t="shared" si="26"/>
        <v>-3</v>
      </c>
      <c r="BT82" s="41"/>
      <c r="BU82" s="41"/>
      <c r="BV82" s="41"/>
      <c r="BW82" s="41"/>
      <c r="BX82" s="41">
        <f t="shared" si="27"/>
        <v>12</v>
      </c>
      <c r="BY82" s="41"/>
      <c r="BZ82" s="41"/>
      <c r="CA82" s="41"/>
      <c r="CB82" s="41"/>
      <c r="CC82" s="41"/>
      <c r="CD82" s="41"/>
      <c r="CE82" s="65"/>
      <c r="CF82" s="115"/>
      <c r="CG82" s="4"/>
      <c r="CH82" s="4"/>
      <c r="CI82" s="4"/>
      <c r="CJ82" s="4"/>
    </row>
    <row r="83" spans="1:88" ht="11.25" customHeight="1" x14ac:dyDescent="0.3">
      <c r="A83" s="11"/>
      <c r="B83" s="61"/>
      <c r="C83" s="41">
        <f t="shared" si="18"/>
        <v>6</v>
      </c>
      <c r="D83" s="41"/>
      <c r="E83" s="41"/>
      <c r="F83" s="41"/>
      <c r="G83" s="41"/>
      <c r="H83" s="50" t="str">
        <f t="shared" si="19"/>
        <v xml:space="preserve">  Schmiddi</v>
      </c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2"/>
      <c r="T83" s="41">
        <f t="shared" si="20"/>
        <v>12</v>
      </c>
      <c r="U83" s="41"/>
      <c r="V83" s="41"/>
      <c r="W83" s="41"/>
      <c r="X83" s="41"/>
      <c r="Y83" s="42"/>
      <c r="Z83" s="53">
        <f t="shared" si="21"/>
        <v>3</v>
      </c>
      <c r="AA83" s="54"/>
      <c r="AB83" s="54"/>
      <c r="AC83" s="54"/>
      <c r="AD83" s="54"/>
      <c r="AE83" s="54"/>
      <c r="AF83" s="54"/>
      <c r="AG83" s="54"/>
      <c r="AH83" s="54"/>
      <c r="AI83" s="54"/>
      <c r="AJ83" s="54"/>
      <c r="AK83" s="54">
        <f t="shared" si="22"/>
        <v>1</v>
      </c>
      <c r="AL83" s="54"/>
      <c r="AM83" s="54"/>
      <c r="AN83" s="54"/>
      <c r="AO83" s="54"/>
      <c r="AP83" s="54"/>
      <c r="AQ83" s="54"/>
      <c r="AR83" s="54"/>
      <c r="AS83" s="54"/>
      <c r="AT83" s="54"/>
      <c r="AU83" s="54"/>
      <c r="AV83" s="44">
        <f t="shared" si="23"/>
        <v>8</v>
      </c>
      <c r="AW83" s="41"/>
      <c r="AX83" s="41"/>
      <c r="AY83" s="41"/>
      <c r="AZ83" s="41"/>
      <c r="BA83" s="41"/>
      <c r="BB83" s="41"/>
      <c r="BC83" s="41"/>
      <c r="BD83" s="41"/>
      <c r="BE83" s="41"/>
      <c r="BF83" s="41"/>
      <c r="BG83" s="41">
        <f t="shared" si="24"/>
        <v>17</v>
      </c>
      <c r="BH83" s="41"/>
      <c r="BI83" s="41"/>
      <c r="BJ83" s="41"/>
      <c r="BK83" s="42"/>
      <c r="BL83" s="44" t="s">
        <v>2</v>
      </c>
      <c r="BM83" s="42"/>
      <c r="BN83" s="44">
        <f t="shared" si="25"/>
        <v>29</v>
      </c>
      <c r="BO83" s="41"/>
      <c r="BP83" s="41"/>
      <c r="BQ83" s="41"/>
      <c r="BR83" s="42"/>
      <c r="BS83" s="46">
        <f t="shared" si="26"/>
        <v>-12</v>
      </c>
      <c r="BT83" s="41"/>
      <c r="BU83" s="41"/>
      <c r="BV83" s="41"/>
      <c r="BW83" s="41"/>
      <c r="BX83" s="41">
        <f t="shared" si="27"/>
        <v>10</v>
      </c>
      <c r="BY83" s="41"/>
      <c r="BZ83" s="41"/>
      <c r="CA83" s="41"/>
      <c r="CB83" s="41"/>
      <c r="CC83" s="41"/>
      <c r="CD83" s="41"/>
      <c r="CE83" s="65"/>
      <c r="CF83" s="115"/>
      <c r="CG83" s="4"/>
      <c r="CH83" s="4"/>
      <c r="CI83" s="4"/>
      <c r="CJ83" s="4"/>
    </row>
    <row r="84" spans="1:88" ht="11.25" customHeight="1" x14ac:dyDescent="0.3">
      <c r="A84" s="11"/>
      <c r="B84" s="61"/>
      <c r="C84" s="41">
        <f t="shared" si="18"/>
        <v>7</v>
      </c>
      <c r="D84" s="41"/>
      <c r="E84" s="41"/>
      <c r="F84" s="41"/>
      <c r="G84" s="41"/>
      <c r="H84" s="50" t="str">
        <f t="shared" si="19"/>
        <v xml:space="preserve">  Basti</v>
      </c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2"/>
      <c r="T84" s="41">
        <f t="shared" si="20"/>
        <v>12</v>
      </c>
      <c r="U84" s="41"/>
      <c r="V84" s="41"/>
      <c r="W84" s="41"/>
      <c r="X84" s="41"/>
      <c r="Y84" s="42"/>
      <c r="Z84" s="53">
        <f t="shared" si="21"/>
        <v>1</v>
      </c>
      <c r="AA84" s="54"/>
      <c r="AB84" s="54"/>
      <c r="AC84" s="54"/>
      <c r="AD84" s="54"/>
      <c r="AE84" s="54"/>
      <c r="AF84" s="54"/>
      <c r="AG84" s="54"/>
      <c r="AH84" s="54"/>
      <c r="AI84" s="54"/>
      <c r="AJ84" s="54"/>
      <c r="AK84" s="54">
        <f t="shared" si="22"/>
        <v>4</v>
      </c>
      <c r="AL84" s="54"/>
      <c r="AM84" s="54"/>
      <c r="AN84" s="54"/>
      <c r="AO84" s="54"/>
      <c r="AP84" s="54"/>
      <c r="AQ84" s="54"/>
      <c r="AR84" s="54"/>
      <c r="AS84" s="54"/>
      <c r="AT84" s="54"/>
      <c r="AU84" s="54"/>
      <c r="AV84" s="44">
        <f t="shared" si="23"/>
        <v>7</v>
      </c>
      <c r="AW84" s="41"/>
      <c r="AX84" s="41"/>
      <c r="AY84" s="41"/>
      <c r="AZ84" s="41"/>
      <c r="BA84" s="41"/>
      <c r="BB84" s="41"/>
      <c r="BC84" s="41"/>
      <c r="BD84" s="41"/>
      <c r="BE84" s="41"/>
      <c r="BF84" s="41"/>
      <c r="BG84" s="41">
        <f t="shared" si="24"/>
        <v>6</v>
      </c>
      <c r="BH84" s="41"/>
      <c r="BI84" s="41"/>
      <c r="BJ84" s="41"/>
      <c r="BK84" s="42"/>
      <c r="BL84" s="44" t="s">
        <v>2</v>
      </c>
      <c r="BM84" s="42"/>
      <c r="BN84" s="44">
        <f t="shared" si="25"/>
        <v>24</v>
      </c>
      <c r="BO84" s="41"/>
      <c r="BP84" s="41"/>
      <c r="BQ84" s="41"/>
      <c r="BR84" s="42"/>
      <c r="BS84" s="46">
        <f t="shared" si="26"/>
        <v>-18</v>
      </c>
      <c r="BT84" s="41"/>
      <c r="BU84" s="41"/>
      <c r="BV84" s="41"/>
      <c r="BW84" s="41"/>
      <c r="BX84" s="41">
        <f t="shared" si="27"/>
        <v>7</v>
      </c>
      <c r="BY84" s="41"/>
      <c r="BZ84" s="41"/>
      <c r="CA84" s="41"/>
      <c r="CB84" s="41"/>
      <c r="CC84" s="41"/>
      <c r="CD84" s="41"/>
      <c r="CE84" s="65"/>
      <c r="CF84" s="115"/>
      <c r="CG84" s="4"/>
      <c r="CH84" s="4"/>
      <c r="CI84" s="4"/>
      <c r="CJ84" s="4"/>
    </row>
    <row r="85" spans="1:88" ht="7.5" customHeight="1" x14ac:dyDescent="0.3">
      <c r="A85" s="11"/>
      <c r="B85" s="47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48"/>
      <c r="AK85" s="48"/>
      <c r="AL85" s="48"/>
      <c r="AM85" s="48"/>
      <c r="AN85" s="48"/>
      <c r="AO85" s="48"/>
      <c r="AP85" s="48"/>
      <c r="AQ85" s="48"/>
      <c r="AR85" s="48"/>
      <c r="AS85" s="48"/>
      <c r="AT85" s="48"/>
      <c r="AU85" s="48"/>
      <c r="AV85" s="48"/>
      <c r="AW85" s="48"/>
      <c r="AX85" s="48"/>
      <c r="AY85" s="48"/>
      <c r="AZ85" s="48"/>
      <c r="BA85" s="48"/>
      <c r="BB85" s="48"/>
      <c r="BC85" s="48"/>
      <c r="BD85" s="48"/>
      <c r="BE85" s="48"/>
      <c r="BF85" s="48"/>
      <c r="BG85" s="48"/>
      <c r="BH85" s="48"/>
      <c r="BI85" s="48"/>
      <c r="BJ85" s="48"/>
      <c r="BK85" s="48"/>
      <c r="BL85" s="48"/>
      <c r="BM85" s="48"/>
      <c r="BN85" s="48"/>
      <c r="BO85" s="48"/>
      <c r="BP85" s="48"/>
      <c r="BQ85" s="48"/>
      <c r="BR85" s="48"/>
      <c r="BS85" s="48"/>
      <c r="BT85" s="48"/>
      <c r="BU85" s="48"/>
      <c r="BV85" s="48"/>
      <c r="BW85" s="48"/>
      <c r="BX85" s="48"/>
      <c r="BY85" s="48"/>
      <c r="BZ85" s="48"/>
      <c r="CA85" s="48"/>
      <c r="CB85" s="48"/>
      <c r="CC85" s="48"/>
      <c r="CD85" s="48"/>
      <c r="CE85" s="49"/>
      <c r="CF85" s="115"/>
      <c r="CG85" s="4"/>
      <c r="CH85" s="4"/>
      <c r="CI85" s="4"/>
      <c r="CJ85" s="4"/>
    </row>
    <row r="86" spans="1:88" ht="7.5" customHeight="1" x14ac:dyDescent="0.3">
      <c r="A86" s="47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48"/>
      <c r="AK86" s="48"/>
      <c r="AL86" s="48"/>
      <c r="AM86" s="48"/>
      <c r="AN86" s="48"/>
      <c r="AO86" s="48"/>
      <c r="AP86" s="48"/>
      <c r="AQ86" s="48"/>
      <c r="AR86" s="48"/>
      <c r="AS86" s="48"/>
      <c r="AT86" s="48"/>
      <c r="AU86" s="48"/>
      <c r="AV86" s="48"/>
      <c r="AW86" s="48"/>
      <c r="AX86" s="48"/>
      <c r="AY86" s="48"/>
      <c r="AZ86" s="48"/>
      <c r="BA86" s="48"/>
      <c r="BB86" s="48"/>
      <c r="BC86" s="48"/>
      <c r="BD86" s="48"/>
      <c r="BE86" s="48"/>
      <c r="BF86" s="48"/>
      <c r="BG86" s="48"/>
      <c r="BH86" s="48"/>
      <c r="BI86" s="48"/>
      <c r="BJ86" s="48"/>
      <c r="BK86" s="48"/>
      <c r="BL86" s="48"/>
      <c r="BM86" s="48"/>
      <c r="BN86" s="48"/>
      <c r="BO86" s="48"/>
      <c r="BP86" s="48"/>
      <c r="BQ86" s="48"/>
      <c r="BR86" s="48"/>
      <c r="BS86" s="48"/>
      <c r="BT86" s="48"/>
      <c r="BU86" s="48"/>
      <c r="BV86" s="48"/>
      <c r="BW86" s="48"/>
      <c r="BX86" s="48"/>
      <c r="BY86" s="48"/>
      <c r="BZ86" s="48"/>
      <c r="CA86" s="48"/>
      <c r="CB86" s="48"/>
      <c r="CC86" s="48"/>
      <c r="CD86" s="48"/>
      <c r="CE86" s="48"/>
      <c r="CF86" s="49"/>
      <c r="CG86" s="4"/>
      <c r="CH86" s="4"/>
      <c r="CI86" s="4"/>
      <c r="CJ86" s="4"/>
    </row>
    <row r="87" spans="1:88" x14ac:dyDescent="0.3">
      <c r="CG87" s="4"/>
      <c r="CH87" s="4"/>
      <c r="CI87" s="4"/>
      <c r="CJ87" s="4"/>
    </row>
    <row r="88" spans="1:88" x14ac:dyDescent="0.3">
      <c r="CG88" s="4"/>
      <c r="CH88" s="4"/>
      <c r="CI88" s="4"/>
      <c r="CJ88" s="4"/>
    </row>
    <row r="89" spans="1:88" x14ac:dyDescent="0.3">
      <c r="CG89" s="4"/>
      <c r="CH89" s="4"/>
      <c r="CI89" s="4"/>
      <c r="CJ89" s="4"/>
    </row>
    <row r="90" spans="1:88" x14ac:dyDescent="0.3">
      <c r="CG90" s="4"/>
      <c r="CH90" s="4"/>
      <c r="CI90" s="4"/>
      <c r="CJ90" s="4"/>
    </row>
    <row r="91" spans="1:88" x14ac:dyDescent="0.3">
      <c r="CG91" s="4"/>
      <c r="CH91" s="4"/>
      <c r="CI91" s="4"/>
      <c r="CJ91" s="4"/>
    </row>
    <row r="92" spans="1:88" x14ac:dyDescent="0.3">
      <c r="CG92" s="4"/>
      <c r="CH92" s="4"/>
      <c r="CI92" s="4"/>
      <c r="CJ92" s="4"/>
    </row>
  </sheetData>
  <sheetProtection sheet="1" objects="1" scenarios="1" selectLockedCells="1"/>
  <mergeCells count="671">
    <mergeCell ref="A1:CF1"/>
    <mergeCell ref="B2:CE2"/>
    <mergeCell ref="CF2:CF85"/>
    <mergeCell ref="B3:CE3"/>
    <mergeCell ref="B4:CE4"/>
    <mergeCell ref="B5:B8"/>
    <mergeCell ref="C5:CD5"/>
    <mergeCell ref="CE5:CE8"/>
    <mergeCell ref="C6:CD6"/>
    <mergeCell ref="C7:L7"/>
    <mergeCell ref="BU7:CD7"/>
    <mergeCell ref="C8:L8"/>
    <mergeCell ref="M8:V8"/>
    <mergeCell ref="W8:AF8"/>
    <mergeCell ref="AG8:AP8"/>
    <mergeCell ref="AQ8:AZ8"/>
    <mergeCell ref="BA8:BJ8"/>
    <mergeCell ref="BK8:BT8"/>
    <mergeCell ref="BU8:CD8"/>
    <mergeCell ref="M7:V7"/>
    <mergeCell ref="W7:AF7"/>
    <mergeCell ref="AG7:AP7"/>
    <mergeCell ref="AQ7:AZ7"/>
    <mergeCell ref="BA7:BJ7"/>
    <mergeCell ref="BK7:BT7"/>
    <mergeCell ref="B9:CE9"/>
    <mergeCell ref="B10:CE10"/>
    <mergeCell ref="B11:CE11"/>
    <mergeCell ref="B12:B58"/>
    <mergeCell ref="C12:CD12"/>
    <mergeCell ref="CE12:CE58"/>
    <mergeCell ref="C13:CD13"/>
    <mergeCell ref="C14:F14"/>
    <mergeCell ref="H14:K14"/>
    <mergeCell ref="M14:Q14"/>
    <mergeCell ref="S14:W14"/>
    <mergeCell ref="Y14:AH14"/>
    <mergeCell ref="AJ14:BP14"/>
    <mergeCell ref="BR14:CD14"/>
    <mergeCell ref="C15:CD15"/>
    <mergeCell ref="C16:F36"/>
    <mergeCell ref="G16:G36"/>
    <mergeCell ref="H16:K16"/>
    <mergeCell ref="L16:L36"/>
    <mergeCell ref="M16:Q16"/>
    <mergeCell ref="BR16:BV16"/>
    <mergeCell ref="BW16:BY16"/>
    <mergeCell ref="BZ16:CD16"/>
    <mergeCell ref="BB17:BP17"/>
    <mergeCell ref="BR17:BV17"/>
    <mergeCell ref="BW17:BY17"/>
    <mergeCell ref="BZ17:CD17"/>
    <mergeCell ref="R16:R36"/>
    <mergeCell ref="S16:W16"/>
    <mergeCell ref="X16:X36"/>
    <mergeCell ref="Y16:AH16"/>
    <mergeCell ref="AI16:AI36"/>
    <mergeCell ref="AJ16:AX16"/>
    <mergeCell ref="BR18:BV18"/>
    <mergeCell ref="BW18:BY18"/>
    <mergeCell ref="BZ18:CD18"/>
    <mergeCell ref="BR19:BV19"/>
    <mergeCell ref="BW19:BY19"/>
    <mergeCell ref="BZ19:CD19"/>
    <mergeCell ref="BZ21:CD21"/>
    <mergeCell ref="BZ22:CD22"/>
    <mergeCell ref="BZ23:CD23"/>
    <mergeCell ref="BZ24:CD24"/>
    <mergeCell ref="BZ25:CD25"/>
    <mergeCell ref="BZ26:CD26"/>
    <mergeCell ref="BZ27:CD27"/>
    <mergeCell ref="BZ28:CD28"/>
    <mergeCell ref="H17:K17"/>
    <mergeCell ref="M17:Q17"/>
    <mergeCell ref="S17:W17"/>
    <mergeCell ref="Y17:AH17"/>
    <mergeCell ref="AJ17:AX17"/>
    <mergeCell ref="AY17:BA17"/>
    <mergeCell ref="AY16:BA16"/>
    <mergeCell ref="BB16:BP16"/>
    <mergeCell ref="BQ16:BQ36"/>
    <mergeCell ref="BB18:BP18"/>
    <mergeCell ref="H19:K19"/>
    <mergeCell ref="M19:Q19"/>
    <mergeCell ref="S19:W19"/>
    <mergeCell ref="Y19:AH19"/>
    <mergeCell ref="AJ19:AX19"/>
    <mergeCell ref="AY19:BA19"/>
    <mergeCell ref="H18:K18"/>
    <mergeCell ref="M18:Q18"/>
    <mergeCell ref="S18:W18"/>
    <mergeCell ref="Y18:AH18"/>
    <mergeCell ref="AJ18:AX18"/>
    <mergeCell ref="AY18:BA18"/>
    <mergeCell ref="BB19:BP19"/>
    <mergeCell ref="H20:K20"/>
    <mergeCell ref="M20:Q20"/>
    <mergeCell ref="S20:W20"/>
    <mergeCell ref="Y20:AH20"/>
    <mergeCell ref="AJ20:AX20"/>
    <mergeCell ref="AY20:BA20"/>
    <mergeCell ref="BB20:BP20"/>
    <mergeCell ref="BR20:BV20"/>
    <mergeCell ref="BW20:BY20"/>
    <mergeCell ref="BZ20:CD20"/>
    <mergeCell ref="H21:K21"/>
    <mergeCell ref="M21:Q21"/>
    <mergeCell ref="S21:W21"/>
    <mergeCell ref="Y21:AH21"/>
    <mergeCell ref="AJ21:AX21"/>
    <mergeCell ref="AY21:BA21"/>
    <mergeCell ref="BB21:BP21"/>
    <mergeCell ref="BR21:BV21"/>
    <mergeCell ref="BW21:BY21"/>
    <mergeCell ref="H22:K22"/>
    <mergeCell ref="M22:Q22"/>
    <mergeCell ref="S22:W22"/>
    <mergeCell ref="Y22:AH22"/>
    <mergeCell ref="AJ22:AX22"/>
    <mergeCell ref="AY22:BA22"/>
    <mergeCell ref="BB22:BP22"/>
    <mergeCell ref="BR22:BV22"/>
    <mergeCell ref="BW22:BY22"/>
    <mergeCell ref="H23:K23"/>
    <mergeCell ref="M23:Q23"/>
    <mergeCell ref="S23:W23"/>
    <mergeCell ref="Y23:AH23"/>
    <mergeCell ref="AJ23:AX23"/>
    <mergeCell ref="AY23:BA23"/>
    <mergeCell ref="BB23:BP23"/>
    <mergeCell ref="BR23:BV23"/>
    <mergeCell ref="BW23:BY23"/>
    <mergeCell ref="H24:K24"/>
    <mergeCell ref="M24:Q24"/>
    <mergeCell ref="S24:W24"/>
    <mergeCell ref="Y24:AH24"/>
    <mergeCell ref="AJ24:AX24"/>
    <mergeCell ref="AY24:BA24"/>
    <mergeCell ref="BB24:BP24"/>
    <mergeCell ref="BR24:BV24"/>
    <mergeCell ref="BW24:BY24"/>
    <mergeCell ref="H25:K25"/>
    <mergeCell ref="M25:Q25"/>
    <mergeCell ref="S25:W25"/>
    <mergeCell ref="Y25:AH25"/>
    <mergeCell ref="AJ25:AX25"/>
    <mergeCell ref="AY25:BA25"/>
    <mergeCell ref="BB25:BP25"/>
    <mergeCell ref="BR25:BV25"/>
    <mergeCell ref="BW25:BY25"/>
    <mergeCell ref="H26:K26"/>
    <mergeCell ref="M26:Q26"/>
    <mergeCell ref="S26:W26"/>
    <mergeCell ref="Y26:AH26"/>
    <mergeCell ref="AJ26:AX26"/>
    <mergeCell ref="AY26:BA26"/>
    <mergeCell ref="BB26:BP26"/>
    <mergeCell ref="BR26:BV26"/>
    <mergeCell ref="BW26:BY26"/>
    <mergeCell ref="H27:K27"/>
    <mergeCell ref="M27:Q27"/>
    <mergeCell ref="S27:W27"/>
    <mergeCell ref="Y27:AH27"/>
    <mergeCell ref="AJ27:AX27"/>
    <mergeCell ref="AY27:BA27"/>
    <mergeCell ref="BB27:BP27"/>
    <mergeCell ref="BR27:BV27"/>
    <mergeCell ref="BW27:BY27"/>
    <mergeCell ref="H28:K28"/>
    <mergeCell ref="M28:Q28"/>
    <mergeCell ref="S28:W28"/>
    <mergeCell ref="Y28:AH28"/>
    <mergeCell ref="AJ28:AX28"/>
    <mergeCell ref="AY28:BA28"/>
    <mergeCell ref="BB28:BP28"/>
    <mergeCell ref="BR28:BV28"/>
    <mergeCell ref="BW28:BY28"/>
    <mergeCell ref="BZ29:CD29"/>
    <mergeCell ref="H30:K30"/>
    <mergeCell ref="M30:Q30"/>
    <mergeCell ref="S30:W30"/>
    <mergeCell ref="Y30:AH30"/>
    <mergeCell ref="AJ30:AX30"/>
    <mergeCell ref="AY30:BA30"/>
    <mergeCell ref="BB30:BP30"/>
    <mergeCell ref="BR30:BV30"/>
    <mergeCell ref="BW30:BY30"/>
    <mergeCell ref="BZ30:CD30"/>
    <mergeCell ref="H29:K29"/>
    <mergeCell ref="M29:Q29"/>
    <mergeCell ref="S29:W29"/>
    <mergeCell ref="Y29:AH29"/>
    <mergeCell ref="AJ29:AX29"/>
    <mergeCell ref="AY29:BA29"/>
    <mergeCell ref="BB29:BP29"/>
    <mergeCell ref="BR29:BV29"/>
    <mergeCell ref="BW29:BY29"/>
    <mergeCell ref="BZ31:CD31"/>
    <mergeCell ref="H32:K32"/>
    <mergeCell ref="M32:Q32"/>
    <mergeCell ref="S32:W32"/>
    <mergeCell ref="Y32:AH32"/>
    <mergeCell ref="AJ32:AX32"/>
    <mergeCell ref="AY32:BA32"/>
    <mergeCell ref="BB32:BP32"/>
    <mergeCell ref="BR32:BV32"/>
    <mergeCell ref="BW32:BY32"/>
    <mergeCell ref="BZ32:CD32"/>
    <mergeCell ref="H31:K31"/>
    <mergeCell ref="M31:Q31"/>
    <mergeCell ref="S31:W31"/>
    <mergeCell ref="Y31:AH31"/>
    <mergeCell ref="AJ31:AX31"/>
    <mergeCell ref="AY31:BA31"/>
    <mergeCell ref="BB31:BP31"/>
    <mergeCell ref="BR31:BV31"/>
    <mergeCell ref="BW31:BY31"/>
    <mergeCell ref="BZ33:CD33"/>
    <mergeCell ref="H34:K34"/>
    <mergeCell ref="M34:Q34"/>
    <mergeCell ref="S34:W34"/>
    <mergeCell ref="Y34:AH34"/>
    <mergeCell ref="AJ34:AX34"/>
    <mergeCell ref="AY34:BA34"/>
    <mergeCell ref="BB34:BP34"/>
    <mergeCell ref="BR34:BV34"/>
    <mergeCell ref="BW34:BY34"/>
    <mergeCell ref="BZ34:CD34"/>
    <mergeCell ref="H33:K33"/>
    <mergeCell ref="M33:Q33"/>
    <mergeCell ref="S33:W33"/>
    <mergeCell ref="Y33:AH33"/>
    <mergeCell ref="AJ33:AX33"/>
    <mergeCell ref="AY33:BA33"/>
    <mergeCell ref="BB33:BP33"/>
    <mergeCell ref="BR33:BV33"/>
    <mergeCell ref="BW33:BY33"/>
    <mergeCell ref="BZ35:CD35"/>
    <mergeCell ref="H36:K36"/>
    <mergeCell ref="M36:Q36"/>
    <mergeCell ref="S36:W36"/>
    <mergeCell ref="Y36:AH36"/>
    <mergeCell ref="AJ36:AX36"/>
    <mergeCell ref="AY36:BA36"/>
    <mergeCell ref="BB36:BP36"/>
    <mergeCell ref="BR36:BV36"/>
    <mergeCell ref="BW36:BY36"/>
    <mergeCell ref="BZ36:CD36"/>
    <mergeCell ref="H35:K35"/>
    <mergeCell ref="M35:Q35"/>
    <mergeCell ref="S35:W35"/>
    <mergeCell ref="Y35:AH35"/>
    <mergeCell ref="AJ35:AX35"/>
    <mergeCell ref="AY35:BA35"/>
    <mergeCell ref="BB35:BP35"/>
    <mergeCell ref="BR35:BV35"/>
    <mergeCell ref="BW35:BY35"/>
    <mergeCell ref="C37:CD37"/>
    <mergeCell ref="C38:F58"/>
    <mergeCell ref="G38:G58"/>
    <mergeCell ref="H38:K38"/>
    <mergeCell ref="L38:L58"/>
    <mergeCell ref="M38:Q38"/>
    <mergeCell ref="BR38:BV38"/>
    <mergeCell ref="BW38:BY38"/>
    <mergeCell ref="BZ38:CD38"/>
    <mergeCell ref="BB39:BP39"/>
    <mergeCell ref="BR39:BV39"/>
    <mergeCell ref="BW39:BY39"/>
    <mergeCell ref="BZ39:CD39"/>
    <mergeCell ref="R38:R58"/>
    <mergeCell ref="S38:W38"/>
    <mergeCell ref="X38:X58"/>
    <mergeCell ref="Y38:AH38"/>
    <mergeCell ref="AI38:AI58"/>
    <mergeCell ref="AJ38:AX38"/>
    <mergeCell ref="H39:K39"/>
    <mergeCell ref="M39:Q39"/>
    <mergeCell ref="S39:W39"/>
    <mergeCell ref="Y39:AH39"/>
    <mergeCell ref="AJ39:AX39"/>
    <mergeCell ref="AY39:BA39"/>
    <mergeCell ref="AY38:BA38"/>
    <mergeCell ref="BB38:BP38"/>
    <mergeCell ref="BQ38:BQ58"/>
    <mergeCell ref="BB40:BP40"/>
    <mergeCell ref="BR40:BV40"/>
    <mergeCell ref="BW40:BY40"/>
    <mergeCell ref="BZ40:CD40"/>
    <mergeCell ref="H41:K41"/>
    <mergeCell ref="M41:Q41"/>
    <mergeCell ref="S41:W41"/>
    <mergeCell ref="Y41:AH41"/>
    <mergeCell ref="AJ41:AX41"/>
    <mergeCell ref="AY41:BA41"/>
    <mergeCell ref="H40:K40"/>
    <mergeCell ref="M40:Q40"/>
    <mergeCell ref="S40:W40"/>
    <mergeCell ref="Y40:AH40"/>
    <mergeCell ref="AJ40:AX40"/>
    <mergeCell ref="AY40:BA40"/>
    <mergeCell ref="BB41:BP41"/>
    <mergeCell ref="BR41:BV41"/>
    <mergeCell ref="BW41:BY41"/>
    <mergeCell ref="BZ41:CD41"/>
    <mergeCell ref="BZ42:CD42"/>
    <mergeCell ref="H43:K43"/>
    <mergeCell ref="M43:Q43"/>
    <mergeCell ref="S43:W43"/>
    <mergeCell ref="Y43:AH43"/>
    <mergeCell ref="AJ43:AX43"/>
    <mergeCell ref="AY43:BA43"/>
    <mergeCell ref="BB43:BP43"/>
    <mergeCell ref="BR43:BV43"/>
    <mergeCell ref="BW43:BY43"/>
    <mergeCell ref="BZ43:CD43"/>
    <mergeCell ref="H42:K42"/>
    <mergeCell ref="M42:Q42"/>
    <mergeCell ref="S42:W42"/>
    <mergeCell ref="Y42:AH42"/>
    <mergeCell ref="AJ42:AX42"/>
    <mergeCell ref="AY42:BA42"/>
    <mergeCell ref="BB42:BP42"/>
    <mergeCell ref="BR42:BV42"/>
    <mergeCell ref="BW42:BY42"/>
    <mergeCell ref="BZ44:CD44"/>
    <mergeCell ref="H45:K45"/>
    <mergeCell ref="M45:Q45"/>
    <mergeCell ref="S45:W45"/>
    <mergeCell ref="Y45:AH45"/>
    <mergeCell ref="AJ45:AX45"/>
    <mergeCell ref="AY45:BA45"/>
    <mergeCell ref="BB45:BP45"/>
    <mergeCell ref="BR45:BV45"/>
    <mergeCell ref="BW45:BY45"/>
    <mergeCell ref="BZ45:CD45"/>
    <mergeCell ref="H44:K44"/>
    <mergeCell ref="M44:Q44"/>
    <mergeCell ref="S44:W44"/>
    <mergeCell ref="Y44:AH44"/>
    <mergeCell ref="AJ44:AX44"/>
    <mergeCell ref="AY44:BA44"/>
    <mergeCell ref="BB44:BP44"/>
    <mergeCell ref="BR44:BV44"/>
    <mergeCell ref="BW44:BY44"/>
    <mergeCell ref="BZ46:CD46"/>
    <mergeCell ref="H47:K47"/>
    <mergeCell ref="M47:Q47"/>
    <mergeCell ref="S47:W47"/>
    <mergeCell ref="Y47:AH47"/>
    <mergeCell ref="AJ47:AX47"/>
    <mergeCell ref="AY47:BA47"/>
    <mergeCell ref="BB47:BP47"/>
    <mergeCell ref="BR47:BV47"/>
    <mergeCell ref="BW47:BY47"/>
    <mergeCell ref="BZ47:CD47"/>
    <mergeCell ref="H46:K46"/>
    <mergeCell ref="M46:Q46"/>
    <mergeCell ref="S46:W46"/>
    <mergeCell ref="Y46:AH46"/>
    <mergeCell ref="AJ46:AX46"/>
    <mergeCell ref="AY46:BA46"/>
    <mergeCell ref="BB46:BP46"/>
    <mergeCell ref="BR46:BV46"/>
    <mergeCell ref="BW46:BY46"/>
    <mergeCell ref="BZ48:CD48"/>
    <mergeCell ref="H49:K49"/>
    <mergeCell ref="M49:Q49"/>
    <mergeCell ref="S49:W49"/>
    <mergeCell ref="Y49:AH49"/>
    <mergeCell ref="AJ49:AX49"/>
    <mergeCell ref="AY49:BA49"/>
    <mergeCell ref="BB49:BP49"/>
    <mergeCell ref="BR49:BV49"/>
    <mergeCell ref="BW49:BY49"/>
    <mergeCell ref="BZ49:CD49"/>
    <mergeCell ref="H48:K48"/>
    <mergeCell ref="M48:Q48"/>
    <mergeCell ref="S48:W48"/>
    <mergeCell ref="Y48:AH48"/>
    <mergeCell ref="AJ48:AX48"/>
    <mergeCell ref="AY48:BA48"/>
    <mergeCell ref="BB48:BP48"/>
    <mergeCell ref="BR48:BV48"/>
    <mergeCell ref="BW48:BY48"/>
    <mergeCell ref="BZ50:CD50"/>
    <mergeCell ref="H51:K51"/>
    <mergeCell ref="M51:Q51"/>
    <mergeCell ref="S51:W51"/>
    <mergeCell ref="Y51:AH51"/>
    <mergeCell ref="AJ51:AX51"/>
    <mergeCell ref="AY51:BA51"/>
    <mergeCell ref="BB51:BP51"/>
    <mergeCell ref="BR51:BV51"/>
    <mergeCell ref="BW51:BY51"/>
    <mergeCell ref="BZ51:CD51"/>
    <mergeCell ref="H50:K50"/>
    <mergeCell ref="M50:Q50"/>
    <mergeCell ref="S50:W50"/>
    <mergeCell ref="Y50:AH50"/>
    <mergeCell ref="AJ50:AX50"/>
    <mergeCell ref="AY50:BA50"/>
    <mergeCell ref="BB50:BP50"/>
    <mergeCell ref="BR50:BV50"/>
    <mergeCell ref="BW50:BY50"/>
    <mergeCell ref="BB54:BP54"/>
    <mergeCell ref="BR54:BV54"/>
    <mergeCell ref="BW54:BY54"/>
    <mergeCell ref="BZ52:CD52"/>
    <mergeCell ref="H53:K53"/>
    <mergeCell ref="M53:Q53"/>
    <mergeCell ref="S53:W53"/>
    <mergeCell ref="Y53:AH53"/>
    <mergeCell ref="AJ53:AX53"/>
    <mergeCell ref="AY53:BA53"/>
    <mergeCell ref="BB53:BP53"/>
    <mergeCell ref="BR53:BV53"/>
    <mergeCell ref="BW53:BY53"/>
    <mergeCell ref="BZ53:CD53"/>
    <mergeCell ref="H52:K52"/>
    <mergeCell ref="M52:Q52"/>
    <mergeCell ref="S52:W52"/>
    <mergeCell ref="Y52:AH52"/>
    <mergeCell ref="AJ52:AX52"/>
    <mergeCell ref="AY52:BA52"/>
    <mergeCell ref="BB52:BP52"/>
    <mergeCell ref="BR52:BV52"/>
    <mergeCell ref="BW52:BY52"/>
    <mergeCell ref="BB56:BP56"/>
    <mergeCell ref="BR56:BV56"/>
    <mergeCell ref="BW56:BY56"/>
    <mergeCell ref="BB57:BP57"/>
    <mergeCell ref="BR57:BV57"/>
    <mergeCell ref="BW57:BY57"/>
    <mergeCell ref="BZ57:CD57"/>
    <mergeCell ref="BZ54:CD54"/>
    <mergeCell ref="H55:K55"/>
    <mergeCell ref="M55:Q55"/>
    <mergeCell ref="S55:W55"/>
    <mergeCell ref="Y55:AH55"/>
    <mergeCell ref="AJ55:AX55"/>
    <mergeCell ref="AY55:BA55"/>
    <mergeCell ref="BB55:BP55"/>
    <mergeCell ref="BR55:BV55"/>
    <mergeCell ref="BW55:BY55"/>
    <mergeCell ref="BZ55:CD55"/>
    <mergeCell ref="H54:K54"/>
    <mergeCell ref="M54:Q54"/>
    <mergeCell ref="S54:W54"/>
    <mergeCell ref="Y54:AH54"/>
    <mergeCell ref="AJ54:AX54"/>
    <mergeCell ref="AY54:BA54"/>
    <mergeCell ref="B59:CE59"/>
    <mergeCell ref="H58:K58"/>
    <mergeCell ref="M58:Q58"/>
    <mergeCell ref="S58:W58"/>
    <mergeCell ref="Y58:AH58"/>
    <mergeCell ref="AJ58:AX58"/>
    <mergeCell ref="AY58:BA58"/>
    <mergeCell ref="BZ56:CD56"/>
    <mergeCell ref="H57:K57"/>
    <mergeCell ref="M57:Q57"/>
    <mergeCell ref="S57:W57"/>
    <mergeCell ref="Y57:AH57"/>
    <mergeCell ref="AJ57:AX57"/>
    <mergeCell ref="AY57:BA57"/>
    <mergeCell ref="BB58:BP58"/>
    <mergeCell ref="BR58:BV58"/>
    <mergeCell ref="BW58:BY58"/>
    <mergeCell ref="BZ58:CD58"/>
    <mergeCell ref="H56:K56"/>
    <mergeCell ref="M56:Q56"/>
    <mergeCell ref="S56:W56"/>
    <mergeCell ref="Y56:AH56"/>
    <mergeCell ref="AJ56:AX56"/>
    <mergeCell ref="AY56:BA56"/>
    <mergeCell ref="B60:CE60"/>
    <mergeCell ref="B61:CE61"/>
    <mergeCell ref="B62:B71"/>
    <mergeCell ref="C62:CD62"/>
    <mergeCell ref="CE62:CE71"/>
    <mergeCell ref="C63:CD63"/>
    <mergeCell ref="C64:G64"/>
    <mergeCell ref="H64:S64"/>
    <mergeCell ref="C66:G66"/>
    <mergeCell ref="H66:S66"/>
    <mergeCell ref="T66:Y66"/>
    <mergeCell ref="Z66:AJ66"/>
    <mergeCell ref="AK66:AU66"/>
    <mergeCell ref="AV66:BF66"/>
    <mergeCell ref="BX64:BZ64"/>
    <mergeCell ref="CA64:CD64"/>
    <mergeCell ref="C65:G65"/>
    <mergeCell ref="H65:S65"/>
    <mergeCell ref="T65:Y65"/>
    <mergeCell ref="Z65:AJ65"/>
    <mergeCell ref="AK65:AU65"/>
    <mergeCell ref="AV65:BF65"/>
    <mergeCell ref="BG65:BK65"/>
    <mergeCell ref="BL65:BM65"/>
    <mergeCell ref="T64:Y64"/>
    <mergeCell ref="Z64:AJ64"/>
    <mergeCell ref="AK64:AU64"/>
    <mergeCell ref="AV64:BF64"/>
    <mergeCell ref="BG64:BR64"/>
    <mergeCell ref="BS64:BW64"/>
    <mergeCell ref="BG66:BK66"/>
    <mergeCell ref="BL66:BM66"/>
    <mergeCell ref="BN66:BR66"/>
    <mergeCell ref="BS66:BW66"/>
    <mergeCell ref="BX66:BZ66"/>
    <mergeCell ref="CA66:CD66"/>
    <mergeCell ref="BN65:BR65"/>
    <mergeCell ref="BS65:BW65"/>
    <mergeCell ref="BX65:BZ65"/>
    <mergeCell ref="CA65:CD65"/>
    <mergeCell ref="BG67:BK67"/>
    <mergeCell ref="BL67:BM67"/>
    <mergeCell ref="BN67:BR67"/>
    <mergeCell ref="BS67:BW67"/>
    <mergeCell ref="BX67:BZ67"/>
    <mergeCell ref="CA67:CD67"/>
    <mergeCell ref="C67:G67"/>
    <mergeCell ref="H67:S67"/>
    <mergeCell ref="T67:Y67"/>
    <mergeCell ref="Z67:AJ67"/>
    <mergeCell ref="AK67:AU67"/>
    <mergeCell ref="AV67:BF67"/>
    <mergeCell ref="BG68:BK68"/>
    <mergeCell ref="BL68:BM68"/>
    <mergeCell ref="BN68:BR68"/>
    <mergeCell ref="BS68:BW68"/>
    <mergeCell ref="BX68:BZ68"/>
    <mergeCell ref="CA68:CD68"/>
    <mergeCell ref="C68:G68"/>
    <mergeCell ref="H68:S68"/>
    <mergeCell ref="T68:Y68"/>
    <mergeCell ref="Z68:AJ68"/>
    <mergeCell ref="AK68:AU68"/>
    <mergeCell ref="AV68:BF68"/>
    <mergeCell ref="BG69:BK69"/>
    <mergeCell ref="BL69:BM69"/>
    <mergeCell ref="BN69:BR69"/>
    <mergeCell ref="BS69:BW69"/>
    <mergeCell ref="BX69:BZ69"/>
    <mergeCell ref="CA69:CD69"/>
    <mergeCell ref="C69:G69"/>
    <mergeCell ref="H69:S69"/>
    <mergeCell ref="T69:Y69"/>
    <mergeCell ref="Z69:AJ69"/>
    <mergeCell ref="AK69:AU69"/>
    <mergeCell ref="AV69:BF69"/>
    <mergeCell ref="BG70:BK70"/>
    <mergeCell ref="BL70:BM70"/>
    <mergeCell ref="BN70:BR70"/>
    <mergeCell ref="BS70:BW70"/>
    <mergeCell ref="BX70:BZ70"/>
    <mergeCell ref="CA70:CD70"/>
    <mergeCell ref="C70:G70"/>
    <mergeCell ref="H70:S70"/>
    <mergeCell ref="T70:Y70"/>
    <mergeCell ref="Z70:AJ70"/>
    <mergeCell ref="AK70:AU70"/>
    <mergeCell ref="AV70:BF70"/>
    <mergeCell ref="BG71:BK71"/>
    <mergeCell ref="BL71:BM71"/>
    <mergeCell ref="BN71:BR71"/>
    <mergeCell ref="BS71:BW71"/>
    <mergeCell ref="BX71:BZ71"/>
    <mergeCell ref="CA71:CD71"/>
    <mergeCell ref="C71:G71"/>
    <mergeCell ref="H71:S71"/>
    <mergeCell ref="T71:Y71"/>
    <mergeCell ref="Z71:AJ71"/>
    <mergeCell ref="AK71:AU71"/>
    <mergeCell ref="AV71:BF71"/>
    <mergeCell ref="Z77:AJ77"/>
    <mergeCell ref="AK77:AU77"/>
    <mergeCell ref="AV77:BF77"/>
    <mergeCell ref="BG77:BR77"/>
    <mergeCell ref="BS77:BW77"/>
    <mergeCell ref="BX77:CD77"/>
    <mergeCell ref="B72:CE72"/>
    <mergeCell ref="B73:CE73"/>
    <mergeCell ref="B74:CE74"/>
    <mergeCell ref="B75:B84"/>
    <mergeCell ref="C75:CD75"/>
    <mergeCell ref="CE75:CE84"/>
    <mergeCell ref="C76:CD76"/>
    <mergeCell ref="C77:G77"/>
    <mergeCell ref="H77:S77"/>
    <mergeCell ref="T77:Y77"/>
    <mergeCell ref="C79:G79"/>
    <mergeCell ref="H79:S79"/>
    <mergeCell ref="T79:Y79"/>
    <mergeCell ref="Z79:AJ79"/>
    <mergeCell ref="AK79:AU79"/>
    <mergeCell ref="C78:G78"/>
    <mergeCell ref="H78:S78"/>
    <mergeCell ref="T78:Y78"/>
    <mergeCell ref="Z78:AJ78"/>
    <mergeCell ref="AK78:AU78"/>
    <mergeCell ref="AV79:BF79"/>
    <mergeCell ref="BG79:BK79"/>
    <mergeCell ref="BL79:BM79"/>
    <mergeCell ref="BN79:BR79"/>
    <mergeCell ref="BS79:BW79"/>
    <mergeCell ref="BX79:CD79"/>
    <mergeCell ref="BG78:BK78"/>
    <mergeCell ref="BL78:BM78"/>
    <mergeCell ref="BN78:BR78"/>
    <mergeCell ref="BS78:BW78"/>
    <mergeCell ref="BX78:CD78"/>
    <mergeCell ref="AV78:BF78"/>
    <mergeCell ref="C81:G81"/>
    <mergeCell ref="H81:S81"/>
    <mergeCell ref="T81:Y81"/>
    <mergeCell ref="Z81:AJ81"/>
    <mergeCell ref="AK81:AU81"/>
    <mergeCell ref="C80:G80"/>
    <mergeCell ref="H80:S80"/>
    <mergeCell ref="T80:Y80"/>
    <mergeCell ref="Z80:AJ80"/>
    <mergeCell ref="AK80:AU80"/>
    <mergeCell ref="AV81:BF81"/>
    <mergeCell ref="BG81:BK81"/>
    <mergeCell ref="BL81:BM81"/>
    <mergeCell ref="BN81:BR81"/>
    <mergeCell ref="BS81:BW81"/>
    <mergeCell ref="BX81:CD81"/>
    <mergeCell ref="BG80:BK80"/>
    <mergeCell ref="BL80:BM80"/>
    <mergeCell ref="BN80:BR80"/>
    <mergeCell ref="BS80:BW80"/>
    <mergeCell ref="BX80:CD80"/>
    <mergeCell ref="AV80:BF80"/>
    <mergeCell ref="C83:G83"/>
    <mergeCell ref="H83:S83"/>
    <mergeCell ref="T83:Y83"/>
    <mergeCell ref="Z83:AJ83"/>
    <mergeCell ref="AK83:AU83"/>
    <mergeCell ref="C82:G82"/>
    <mergeCell ref="H82:S82"/>
    <mergeCell ref="T82:Y82"/>
    <mergeCell ref="Z82:AJ82"/>
    <mergeCell ref="AK82:AU82"/>
    <mergeCell ref="AV83:BF83"/>
    <mergeCell ref="BG83:BK83"/>
    <mergeCell ref="BL83:BM83"/>
    <mergeCell ref="BN83:BR83"/>
    <mergeCell ref="BS83:BW83"/>
    <mergeCell ref="BX83:CD83"/>
    <mergeCell ref="BG82:BK82"/>
    <mergeCell ref="BL82:BM82"/>
    <mergeCell ref="BN82:BR82"/>
    <mergeCell ref="BS82:BW82"/>
    <mergeCell ref="BX82:CD82"/>
    <mergeCell ref="AV82:BF82"/>
    <mergeCell ref="A86:CF86"/>
    <mergeCell ref="BG84:BK84"/>
    <mergeCell ref="BL84:BM84"/>
    <mergeCell ref="BN84:BR84"/>
    <mergeCell ref="BS84:BW84"/>
    <mergeCell ref="BX84:CD84"/>
    <mergeCell ref="B85:CE85"/>
    <mergeCell ref="C84:G84"/>
    <mergeCell ref="H84:S84"/>
    <mergeCell ref="T84:Y84"/>
    <mergeCell ref="Z84:AJ84"/>
    <mergeCell ref="AK84:AU84"/>
    <mergeCell ref="AV84:BF84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J83"/>
  <sheetViews>
    <sheetView showGridLines="0" showRowColHeaders="0" zoomScaleNormal="100" workbookViewId="0">
      <selection activeCell="B2" sqref="B2:CE2"/>
    </sheetView>
  </sheetViews>
  <sheetFormatPr baseColWidth="10" defaultColWidth="1.44140625" defaultRowHeight="10.199999999999999" x14ac:dyDescent="0.3"/>
  <cols>
    <col min="1" max="6" width="1.44140625" style="1" customWidth="1"/>
    <col min="7" max="7" width="1.44140625" style="4" customWidth="1"/>
    <col min="8" max="83" width="1.44140625" style="1" customWidth="1"/>
    <col min="84" max="87" width="1.44140625" style="1" hidden="1" customWidth="1"/>
    <col min="88" max="94" width="1.44140625" style="1" customWidth="1"/>
    <col min="95" max="16384" width="1.44140625" style="1"/>
  </cols>
  <sheetData>
    <row r="1" spans="1:88" ht="7.5" customHeight="1" x14ac:dyDescent="0.3">
      <c r="A1" s="59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  <c r="BT1" s="58"/>
      <c r="BU1" s="58"/>
      <c r="BV1" s="58"/>
      <c r="BW1" s="58"/>
      <c r="BX1" s="58"/>
      <c r="BY1" s="58"/>
      <c r="BZ1" s="58"/>
      <c r="CA1" s="58"/>
      <c r="CB1" s="58"/>
      <c r="CC1" s="58"/>
      <c r="CD1" s="58"/>
      <c r="CE1" s="58"/>
      <c r="CF1" s="58"/>
      <c r="CG1" s="58"/>
      <c r="CH1" s="58"/>
      <c r="CI1" s="58"/>
      <c r="CJ1" s="60"/>
    </row>
    <row r="2" spans="1:88" s="16" customFormat="1" ht="26.25" customHeight="1" x14ac:dyDescent="0.3">
      <c r="A2" s="14"/>
      <c r="B2" s="114" t="s">
        <v>63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114"/>
      <c r="BN2" s="114"/>
      <c r="BO2" s="114"/>
      <c r="BP2" s="114"/>
      <c r="BQ2" s="114"/>
      <c r="BR2" s="114"/>
      <c r="BS2" s="114"/>
      <c r="BT2" s="114"/>
      <c r="BU2" s="114"/>
      <c r="BV2" s="114"/>
      <c r="BW2" s="114"/>
      <c r="BX2" s="114"/>
      <c r="BY2" s="114"/>
      <c r="BZ2" s="114"/>
      <c r="CA2" s="114"/>
      <c r="CB2" s="114"/>
      <c r="CC2" s="114"/>
      <c r="CD2" s="114"/>
      <c r="CE2" s="114"/>
      <c r="CF2" s="20"/>
      <c r="CG2" s="20"/>
      <c r="CH2" s="20"/>
      <c r="CI2" s="20"/>
      <c r="CJ2" s="134"/>
    </row>
    <row r="3" spans="1:88" ht="11.25" customHeight="1" x14ac:dyDescent="0.3">
      <c r="A3" s="14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8"/>
      <c r="CF3" s="19"/>
      <c r="CG3" s="19"/>
      <c r="CH3" s="19"/>
      <c r="CI3" s="19"/>
      <c r="CJ3" s="134"/>
    </row>
    <row r="4" spans="1:88" ht="7.5" customHeight="1" x14ac:dyDescent="0.3">
      <c r="A4" s="14"/>
      <c r="B4" s="59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60"/>
      <c r="CF4" s="19"/>
      <c r="CG4" s="19"/>
      <c r="CH4" s="19"/>
      <c r="CI4" s="19"/>
      <c r="CJ4" s="134"/>
    </row>
    <row r="5" spans="1:88" s="2" customFormat="1" ht="15" customHeight="1" x14ac:dyDescent="0.3">
      <c r="A5" s="14"/>
      <c r="B5" s="116"/>
      <c r="C5" s="62" t="s">
        <v>0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64"/>
      <c r="CE5" s="117"/>
      <c r="CF5" s="17"/>
      <c r="CG5" s="17"/>
      <c r="CH5" s="17"/>
      <c r="CI5" s="17"/>
      <c r="CJ5" s="134"/>
    </row>
    <row r="6" spans="1:88" ht="7.5" customHeight="1" x14ac:dyDescent="0.3">
      <c r="A6" s="14"/>
      <c r="B6" s="116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117"/>
      <c r="CF6" s="19"/>
      <c r="CG6" s="19"/>
      <c r="CH6" s="19"/>
      <c r="CI6" s="19"/>
      <c r="CJ6" s="134"/>
    </row>
    <row r="7" spans="1:88" s="3" customFormat="1" ht="11.25" customHeight="1" x14ac:dyDescent="0.3">
      <c r="A7" s="14"/>
      <c r="B7" s="116"/>
      <c r="C7" s="135" t="str">
        <f>" Spieler"</f>
        <v xml:space="preserve"> Spieler</v>
      </c>
      <c r="D7" s="136"/>
      <c r="E7" s="136"/>
      <c r="F7" s="136"/>
      <c r="G7" s="136"/>
      <c r="H7" s="136"/>
      <c r="I7" s="136"/>
      <c r="J7" s="136"/>
      <c r="K7" s="136"/>
      <c r="L7" s="137"/>
      <c r="M7" s="111" t="s">
        <v>23</v>
      </c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 t="s">
        <v>24</v>
      </c>
      <c r="AB7" s="112"/>
      <c r="AC7" s="112"/>
      <c r="AD7" s="112"/>
      <c r="AE7" s="112"/>
      <c r="AF7" s="112"/>
      <c r="AG7" s="112"/>
      <c r="AH7" s="112"/>
      <c r="AI7" s="112"/>
      <c r="AJ7" s="112"/>
      <c r="AK7" s="112"/>
      <c r="AL7" s="112"/>
      <c r="AM7" s="112"/>
      <c r="AN7" s="112"/>
      <c r="AO7" s="112" t="s">
        <v>25</v>
      </c>
      <c r="AP7" s="112"/>
      <c r="AQ7" s="112"/>
      <c r="AR7" s="112"/>
      <c r="AS7" s="112"/>
      <c r="AT7" s="112"/>
      <c r="AU7" s="112"/>
      <c r="AV7" s="112"/>
      <c r="AW7" s="112"/>
      <c r="AX7" s="112"/>
      <c r="AY7" s="112"/>
      <c r="AZ7" s="112"/>
      <c r="BA7" s="112"/>
      <c r="BB7" s="112"/>
      <c r="BC7" s="112" t="s">
        <v>26</v>
      </c>
      <c r="BD7" s="112"/>
      <c r="BE7" s="112"/>
      <c r="BF7" s="112"/>
      <c r="BG7" s="112"/>
      <c r="BH7" s="112"/>
      <c r="BI7" s="112"/>
      <c r="BJ7" s="112"/>
      <c r="BK7" s="112"/>
      <c r="BL7" s="112"/>
      <c r="BM7" s="112"/>
      <c r="BN7" s="112"/>
      <c r="BO7" s="112"/>
      <c r="BP7" s="112"/>
      <c r="BQ7" s="112" t="s">
        <v>27</v>
      </c>
      <c r="BR7" s="112"/>
      <c r="BS7" s="112"/>
      <c r="BT7" s="112"/>
      <c r="BU7" s="112"/>
      <c r="BV7" s="112"/>
      <c r="BW7" s="112"/>
      <c r="BX7" s="112"/>
      <c r="BY7" s="112"/>
      <c r="BZ7" s="112"/>
      <c r="CA7" s="112"/>
      <c r="CB7" s="112"/>
      <c r="CC7" s="112"/>
      <c r="CD7" s="113"/>
      <c r="CE7" s="117"/>
      <c r="CF7" s="18"/>
      <c r="CG7" s="18"/>
      <c r="CH7" s="18"/>
      <c r="CI7" s="18"/>
      <c r="CJ7" s="134"/>
    </row>
    <row r="8" spans="1:88" ht="11.25" customHeight="1" x14ac:dyDescent="0.3">
      <c r="A8" s="14"/>
      <c r="B8" s="116"/>
      <c r="C8" s="138" t="str">
        <f>" Name"</f>
        <v xml:space="preserve"> Name</v>
      </c>
      <c r="D8" s="139"/>
      <c r="E8" s="139"/>
      <c r="F8" s="139"/>
      <c r="G8" s="139"/>
      <c r="H8" s="139"/>
      <c r="I8" s="139"/>
      <c r="J8" s="139"/>
      <c r="K8" s="139"/>
      <c r="L8" s="140"/>
      <c r="M8" s="141" t="s">
        <v>31</v>
      </c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 t="s">
        <v>29</v>
      </c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 t="s">
        <v>34</v>
      </c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 t="s">
        <v>32</v>
      </c>
      <c r="BD8" s="109"/>
      <c r="BE8" s="109"/>
      <c r="BF8" s="109"/>
      <c r="BG8" s="109"/>
      <c r="BH8" s="109"/>
      <c r="BI8" s="109"/>
      <c r="BJ8" s="109"/>
      <c r="BK8" s="109"/>
      <c r="BL8" s="109"/>
      <c r="BM8" s="109"/>
      <c r="BN8" s="109"/>
      <c r="BO8" s="109"/>
      <c r="BP8" s="109"/>
      <c r="BQ8" s="109" t="s">
        <v>30</v>
      </c>
      <c r="BR8" s="109"/>
      <c r="BS8" s="109"/>
      <c r="BT8" s="109"/>
      <c r="BU8" s="109"/>
      <c r="BV8" s="109"/>
      <c r="BW8" s="109"/>
      <c r="BX8" s="109"/>
      <c r="BY8" s="109"/>
      <c r="BZ8" s="109"/>
      <c r="CA8" s="109"/>
      <c r="CB8" s="109"/>
      <c r="CC8" s="109"/>
      <c r="CD8" s="133"/>
      <c r="CE8" s="117"/>
      <c r="CF8" s="19"/>
      <c r="CG8" s="19"/>
      <c r="CH8" s="19"/>
      <c r="CI8" s="19"/>
      <c r="CJ8" s="134"/>
    </row>
    <row r="9" spans="1:88" ht="7.5" customHeight="1" x14ac:dyDescent="0.3">
      <c r="A9" s="14"/>
      <c r="B9" s="4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9"/>
      <c r="CF9" s="19"/>
      <c r="CG9" s="19"/>
      <c r="CH9" s="19"/>
      <c r="CI9" s="19"/>
      <c r="CJ9" s="134"/>
    </row>
    <row r="10" spans="1:88" ht="11.25" customHeight="1" x14ac:dyDescent="0.3">
      <c r="A10" s="14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19"/>
      <c r="CG10" s="19"/>
      <c r="CH10" s="19"/>
      <c r="CI10" s="19"/>
      <c r="CJ10" s="134"/>
    </row>
    <row r="11" spans="1:88" ht="7.5" customHeight="1" x14ac:dyDescent="0.3">
      <c r="A11" s="14"/>
      <c r="B11" s="59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60"/>
      <c r="CF11" s="19"/>
      <c r="CG11" s="19"/>
      <c r="CH11" s="19"/>
      <c r="CI11" s="19"/>
      <c r="CJ11" s="134"/>
    </row>
    <row r="12" spans="1:88" ht="15" customHeight="1" x14ac:dyDescent="0.3">
      <c r="A12" s="14"/>
      <c r="B12" s="61"/>
      <c r="C12" s="62" t="s">
        <v>1</v>
      </c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63"/>
      <c r="BZ12" s="63"/>
      <c r="CA12" s="63"/>
      <c r="CB12" s="63"/>
      <c r="CC12" s="63"/>
      <c r="CD12" s="64"/>
      <c r="CE12" s="65"/>
      <c r="CF12" s="19"/>
      <c r="CG12" s="19"/>
      <c r="CH12" s="19"/>
      <c r="CI12" s="19"/>
      <c r="CJ12" s="134"/>
    </row>
    <row r="13" spans="1:88" ht="7.5" customHeight="1" x14ac:dyDescent="0.3">
      <c r="A13" s="14"/>
      <c r="B13" s="61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65"/>
      <c r="CF13" s="19"/>
      <c r="CG13" s="19"/>
      <c r="CH13" s="19"/>
      <c r="CI13" s="19"/>
      <c r="CJ13" s="134"/>
    </row>
    <row r="14" spans="1:88" s="3" customFormat="1" ht="11.25" customHeight="1" x14ac:dyDescent="0.3">
      <c r="A14" s="14"/>
      <c r="B14" s="61"/>
      <c r="C14" s="100">
        <v>8.3333333333333332E-3</v>
      </c>
      <c r="D14" s="101"/>
      <c r="E14" s="101"/>
      <c r="F14" s="102"/>
      <c r="G14" s="6"/>
      <c r="H14" s="69" t="s">
        <v>6</v>
      </c>
      <c r="I14" s="74"/>
      <c r="J14" s="74"/>
      <c r="K14" s="72"/>
      <c r="L14" s="6"/>
      <c r="M14" s="69" t="s">
        <v>8</v>
      </c>
      <c r="N14" s="74"/>
      <c r="O14" s="74"/>
      <c r="P14" s="74"/>
      <c r="Q14" s="72"/>
      <c r="R14" s="6"/>
      <c r="S14" s="69" t="s">
        <v>9</v>
      </c>
      <c r="T14" s="74"/>
      <c r="U14" s="74"/>
      <c r="V14" s="74"/>
      <c r="W14" s="72"/>
      <c r="X14" s="6"/>
      <c r="Y14" s="69" t="s">
        <v>3</v>
      </c>
      <c r="Z14" s="74"/>
      <c r="AA14" s="74"/>
      <c r="AB14" s="74"/>
      <c r="AC14" s="74"/>
      <c r="AD14" s="74"/>
      <c r="AE14" s="74"/>
      <c r="AF14" s="74"/>
      <c r="AG14" s="74"/>
      <c r="AH14" s="72"/>
      <c r="AI14" s="6"/>
      <c r="AJ14" s="69" t="s">
        <v>4</v>
      </c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2"/>
      <c r="BQ14" s="6"/>
      <c r="BR14" s="69" t="s">
        <v>5</v>
      </c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2"/>
      <c r="CE14" s="65"/>
      <c r="CF14" s="18" t="s">
        <v>13</v>
      </c>
      <c r="CG14" s="18" t="s">
        <v>20</v>
      </c>
      <c r="CH14" s="18" t="s">
        <v>15</v>
      </c>
      <c r="CI14" s="18" t="s">
        <v>21</v>
      </c>
      <c r="CJ14" s="134"/>
    </row>
    <row r="15" spans="1:88" ht="7.5" customHeight="1" x14ac:dyDescent="0.3">
      <c r="A15" s="14"/>
      <c r="B15" s="61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65"/>
      <c r="CF15" s="19"/>
      <c r="CG15" s="19"/>
      <c r="CH15" s="19"/>
      <c r="CI15" s="19"/>
      <c r="CJ15" s="134"/>
    </row>
    <row r="16" spans="1:88" ht="11.25" customHeight="1" x14ac:dyDescent="0.3">
      <c r="A16" s="14"/>
      <c r="B16" s="61"/>
      <c r="C16" s="89" t="s">
        <v>7</v>
      </c>
      <c r="D16" s="90"/>
      <c r="E16" s="90"/>
      <c r="F16" s="91"/>
      <c r="G16" s="132"/>
      <c r="H16" s="82">
        <v>1</v>
      </c>
      <c r="I16" s="80"/>
      <c r="J16" s="80"/>
      <c r="K16" s="83"/>
      <c r="L16" s="131"/>
      <c r="M16" s="78" t="s">
        <v>64</v>
      </c>
      <c r="N16" s="79"/>
      <c r="O16" s="79"/>
      <c r="P16" s="79"/>
      <c r="Q16" s="81"/>
      <c r="R16" s="131"/>
      <c r="S16" s="99">
        <v>0.85416666666666663</v>
      </c>
      <c r="T16" s="79"/>
      <c r="U16" s="79"/>
      <c r="V16" s="79"/>
      <c r="W16" s="81"/>
      <c r="X16" s="131"/>
      <c r="Y16" s="78" t="s">
        <v>65</v>
      </c>
      <c r="Z16" s="79"/>
      <c r="AA16" s="79"/>
      <c r="AB16" s="79"/>
      <c r="AC16" s="79"/>
      <c r="AD16" s="79"/>
      <c r="AE16" s="79"/>
      <c r="AF16" s="79"/>
      <c r="AG16" s="79"/>
      <c r="AH16" s="81"/>
      <c r="AI16" s="131"/>
      <c r="AJ16" s="129" t="str">
        <f>$M$8 &amp; " "</f>
        <v xml:space="preserve">Ratze </v>
      </c>
      <c r="AK16" s="129"/>
      <c r="AL16" s="129"/>
      <c r="AM16" s="129"/>
      <c r="AN16" s="129"/>
      <c r="AO16" s="129"/>
      <c r="AP16" s="129"/>
      <c r="AQ16" s="129"/>
      <c r="AR16" s="129"/>
      <c r="AS16" s="129"/>
      <c r="AT16" s="129"/>
      <c r="AU16" s="129"/>
      <c r="AV16" s="129"/>
      <c r="AW16" s="129"/>
      <c r="AX16" s="85"/>
      <c r="AY16" s="83" t="s">
        <v>2</v>
      </c>
      <c r="AZ16" s="130"/>
      <c r="BA16" s="82"/>
      <c r="BB16" s="77" t="str">
        <f>" " &amp; $AA$8</f>
        <v xml:space="preserve"> Schmiddi</v>
      </c>
      <c r="BC16" s="128"/>
      <c r="BD16" s="128"/>
      <c r="BE16" s="128"/>
      <c r="BF16" s="128"/>
      <c r="BG16" s="128"/>
      <c r="BH16" s="128"/>
      <c r="BI16" s="128"/>
      <c r="BJ16" s="128"/>
      <c r="BK16" s="128"/>
      <c r="BL16" s="128"/>
      <c r="BM16" s="128"/>
      <c r="BN16" s="128"/>
      <c r="BO16" s="128"/>
      <c r="BP16" s="128"/>
      <c r="BQ16" s="131"/>
      <c r="BR16" s="78">
        <v>2</v>
      </c>
      <c r="BS16" s="79"/>
      <c r="BT16" s="79"/>
      <c r="BU16" s="79"/>
      <c r="BV16" s="79"/>
      <c r="BW16" s="80" t="s">
        <v>2</v>
      </c>
      <c r="BX16" s="80"/>
      <c r="BY16" s="80"/>
      <c r="BZ16" s="79">
        <v>2</v>
      </c>
      <c r="CA16" s="79"/>
      <c r="CB16" s="79"/>
      <c r="CC16" s="79"/>
      <c r="CD16" s="81"/>
      <c r="CE16" s="65"/>
      <c r="CF16" s="19">
        <f>IF(AND(ISNUMBER(BR16),ISNUMBER(BZ16)),1,0)</f>
        <v>1</v>
      </c>
      <c r="CG16" s="19">
        <f>IF(OR(ISBLANK(BR16),ISBLANK(BZ16)),0,IF(BR16&gt;BZ16,1,0))</f>
        <v>0</v>
      </c>
      <c r="CH16" s="19">
        <f>IF(OR(ISBLANK(BR16),ISBLANK(BZ16)),0,IF(BR16=BZ16,1,0))</f>
        <v>1</v>
      </c>
      <c r="CI16" s="19">
        <f>IF(OR(ISBLANK(BR16),ISBLANK(BZ16)),0,IF(BR16&lt;BZ16,1,0))</f>
        <v>0</v>
      </c>
      <c r="CJ16" s="134"/>
    </row>
    <row r="17" spans="1:88" ht="11.25" customHeight="1" x14ac:dyDescent="0.3">
      <c r="A17" s="14"/>
      <c r="B17" s="61"/>
      <c r="C17" s="92"/>
      <c r="D17" s="93"/>
      <c r="E17" s="93"/>
      <c r="F17" s="94"/>
      <c r="G17" s="132"/>
      <c r="H17" s="82">
        <f>H16+1</f>
        <v>2</v>
      </c>
      <c r="I17" s="80"/>
      <c r="J17" s="80"/>
      <c r="K17" s="83"/>
      <c r="L17" s="131"/>
      <c r="M17" s="82" t="str">
        <f>$M$16</f>
        <v>3.2.</v>
      </c>
      <c r="N17" s="80"/>
      <c r="O17" s="80"/>
      <c r="P17" s="80"/>
      <c r="Q17" s="83"/>
      <c r="R17" s="131"/>
      <c r="S17" s="84">
        <f>S16</f>
        <v>0.85416666666666663</v>
      </c>
      <c r="T17" s="80"/>
      <c r="U17" s="80"/>
      <c r="V17" s="80"/>
      <c r="W17" s="83"/>
      <c r="X17" s="131"/>
      <c r="Y17" s="78" t="s">
        <v>66</v>
      </c>
      <c r="Z17" s="79"/>
      <c r="AA17" s="79"/>
      <c r="AB17" s="79"/>
      <c r="AC17" s="79"/>
      <c r="AD17" s="79"/>
      <c r="AE17" s="79"/>
      <c r="AF17" s="79"/>
      <c r="AG17" s="79"/>
      <c r="AH17" s="81"/>
      <c r="AI17" s="131"/>
      <c r="AJ17" s="129" t="str">
        <f>$AO$8 &amp; " "</f>
        <v xml:space="preserve">Markus </v>
      </c>
      <c r="AK17" s="129"/>
      <c r="AL17" s="129"/>
      <c r="AM17" s="129"/>
      <c r="AN17" s="129"/>
      <c r="AO17" s="129"/>
      <c r="AP17" s="129"/>
      <c r="AQ17" s="129"/>
      <c r="AR17" s="129"/>
      <c r="AS17" s="129"/>
      <c r="AT17" s="129"/>
      <c r="AU17" s="129"/>
      <c r="AV17" s="129"/>
      <c r="AW17" s="129"/>
      <c r="AX17" s="85"/>
      <c r="AY17" s="83" t="s">
        <v>2</v>
      </c>
      <c r="AZ17" s="130"/>
      <c r="BA17" s="82"/>
      <c r="BB17" s="77" t="str">
        <f>" " &amp; $BC$8</f>
        <v xml:space="preserve"> Patrick</v>
      </c>
      <c r="BC17" s="128"/>
      <c r="BD17" s="128"/>
      <c r="BE17" s="128"/>
      <c r="BF17" s="128"/>
      <c r="BG17" s="128"/>
      <c r="BH17" s="128"/>
      <c r="BI17" s="128"/>
      <c r="BJ17" s="128"/>
      <c r="BK17" s="128"/>
      <c r="BL17" s="128"/>
      <c r="BM17" s="128"/>
      <c r="BN17" s="128"/>
      <c r="BO17" s="128"/>
      <c r="BP17" s="128"/>
      <c r="BQ17" s="131"/>
      <c r="BR17" s="78">
        <v>2</v>
      </c>
      <c r="BS17" s="79"/>
      <c r="BT17" s="79"/>
      <c r="BU17" s="79"/>
      <c r="BV17" s="79"/>
      <c r="BW17" s="80" t="s">
        <v>2</v>
      </c>
      <c r="BX17" s="80"/>
      <c r="BY17" s="80"/>
      <c r="BZ17" s="79">
        <v>0</v>
      </c>
      <c r="CA17" s="79"/>
      <c r="CB17" s="79"/>
      <c r="CC17" s="79"/>
      <c r="CD17" s="81"/>
      <c r="CE17" s="65"/>
      <c r="CF17" s="19">
        <f t="shared" ref="CF17:CF25" si="0">IF(AND(ISNUMBER(BR17),ISNUMBER(BZ17)),1,0)</f>
        <v>1</v>
      </c>
      <c r="CG17" s="19">
        <f t="shared" ref="CG17:CG25" si="1">IF(OR(ISBLANK(BR17),ISBLANK(BZ17)),0,IF(BR17&gt;BZ17,1,0))</f>
        <v>1</v>
      </c>
      <c r="CH17" s="19">
        <f t="shared" ref="CH17:CH25" si="2">IF(OR(ISBLANK(BR17),ISBLANK(BZ17)),0,IF(BR17=BZ17,1,0))</f>
        <v>0</v>
      </c>
      <c r="CI17" s="19">
        <f t="shared" ref="CI17:CI25" si="3">IF(OR(ISBLANK(BR17),ISBLANK(BZ17)),0,IF(BR17&lt;BZ17,1,0))</f>
        <v>0</v>
      </c>
      <c r="CJ17" s="134"/>
    </row>
    <row r="18" spans="1:88" ht="11.25" customHeight="1" x14ac:dyDescent="0.3">
      <c r="A18" s="14"/>
      <c r="B18" s="61"/>
      <c r="C18" s="92"/>
      <c r="D18" s="93"/>
      <c r="E18" s="93"/>
      <c r="F18" s="94"/>
      <c r="G18" s="132"/>
      <c r="H18" s="82">
        <f>H17+1</f>
        <v>3</v>
      </c>
      <c r="I18" s="80"/>
      <c r="J18" s="80"/>
      <c r="K18" s="83"/>
      <c r="L18" s="131"/>
      <c r="M18" s="82" t="str">
        <f t="shared" ref="M18:M25" si="4">$M$16</f>
        <v>3.2.</v>
      </c>
      <c r="N18" s="80"/>
      <c r="O18" s="80"/>
      <c r="P18" s="80"/>
      <c r="Q18" s="83"/>
      <c r="R18" s="131"/>
      <c r="S18" s="84">
        <f t="shared" ref="S18:S25" si="5">S16+$C$14</f>
        <v>0.86249999999999993</v>
      </c>
      <c r="T18" s="80"/>
      <c r="U18" s="80"/>
      <c r="V18" s="80"/>
      <c r="W18" s="83"/>
      <c r="X18" s="131"/>
      <c r="Y18" s="82" t="str">
        <f>$Y$16</f>
        <v>Fernseher (links)</v>
      </c>
      <c r="Z18" s="80"/>
      <c r="AA18" s="80"/>
      <c r="AB18" s="80"/>
      <c r="AC18" s="80"/>
      <c r="AD18" s="80"/>
      <c r="AE18" s="80"/>
      <c r="AF18" s="80"/>
      <c r="AG18" s="80"/>
      <c r="AH18" s="83"/>
      <c r="AI18" s="131"/>
      <c r="AJ18" s="129" t="str">
        <f>$BQ$8 &amp; " "</f>
        <v xml:space="preserve">Christoph </v>
      </c>
      <c r="AK18" s="129"/>
      <c r="AL18" s="129"/>
      <c r="AM18" s="129"/>
      <c r="AN18" s="129"/>
      <c r="AO18" s="129"/>
      <c r="AP18" s="129"/>
      <c r="AQ18" s="129"/>
      <c r="AR18" s="129"/>
      <c r="AS18" s="129"/>
      <c r="AT18" s="129"/>
      <c r="AU18" s="129"/>
      <c r="AV18" s="129"/>
      <c r="AW18" s="129"/>
      <c r="AX18" s="85"/>
      <c r="AY18" s="83" t="s">
        <v>2</v>
      </c>
      <c r="AZ18" s="130"/>
      <c r="BA18" s="82"/>
      <c r="BB18" s="77" t="str">
        <f>" " &amp; $M$8</f>
        <v xml:space="preserve"> Ratze</v>
      </c>
      <c r="BC18" s="128"/>
      <c r="BD18" s="128"/>
      <c r="BE18" s="128"/>
      <c r="BF18" s="128"/>
      <c r="BG18" s="128"/>
      <c r="BH18" s="128"/>
      <c r="BI18" s="128"/>
      <c r="BJ18" s="128"/>
      <c r="BK18" s="128"/>
      <c r="BL18" s="128"/>
      <c r="BM18" s="128"/>
      <c r="BN18" s="128"/>
      <c r="BO18" s="128"/>
      <c r="BP18" s="128"/>
      <c r="BQ18" s="131"/>
      <c r="BR18" s="78">
        <v>0</v>
      </c>
      <c r="BS18" s="79"/>
      <c r="BT18" s="79"/>
      <c r="BU18" s="79"/>
      <c r="BV18" s="79"/>
      <c r="BW18" s="80" t="s">
        <v>2</v>
      </c>
      <c r="BX18" s="80"/>
      <c r="BY18" s="80"/>
      <c r="BZ18" s="79">
        <v>1</v>
      </c>
      <c r="CA18" s="79"/>
      <c r="CB18" s="79"/>
      <c r="CC18" s="79"/>
      <c r="CD18" s="81"/>
      <c r="CE18" s="65"/>
      <c r="CF18" s="19">
        <f t="shared" si="0"/>
        <v>1</v>
      </c>
      <c r="CG18" s="19">
        <f t="shared" si="1"/>
        <v>0</v>
      </c>
      <c r="CH18" s="19">
        <f t="shared" si="2"/>
        <v>0</v>
      </c>
      <c r="CI18" s="19">
        <f t="shared" si="3"/>
        <v>1</v>
      </c>
      <c r="CJ18" s="134"/>
    </row>
    <row r="19" spans="1:88" ht="11.25" customHeight="1" x14ac:dyDescent="0.3">
      <c r="A19" s="14"/>
      <c r="B19" s="61"/>
      <c r="C19" s="92"/>
      <c r="D19" s="93"/>
      <c r="E19" s="93"/>
      <c r="F19" s="94"/>
      <c r="G19" s="132"/>
      <c r="H19" s="82">
        <f t="shared" ref="H19:H25" si="6">H18+1</f>
        <v>4</v>
      </c>
      <c r="I19" s="80"/>
      <c r="J19" s="80"/>
      <c r="K19" s="83"/>
      <c r="L19" s="131"/>
      <c r="M19" s="82" t="str">
        <f t="shared" si="4"/>
        <v>3.2.</v>
      </c>
      <c r="N19" s="80"/>
      <c r="O19" s="80"/>
      <c r="P19" s="80"/>
      <c r="Q19" s="83"/>
      <c r="R19" s="131"/>
      <c r="S19" s="84">
        <f t="shared" si="5"/>
        <v>0.86249999999999993</v>
      </c>
      <c r="T19" s="80"/>
      <c r="U19" s="80"/>
      <c r="V19" s="80"/>
      <c r="W19" s="83"/>
      <c r="X19" s="131"/>
      <c r="Y19" s="82" t="str">
        <f>$Y$17</f>
        <v>Fernseher (rechts)</v>
      </c>
      <c r="Z19" s="80"/>
      <c r="AA19" s="80"/>
      <c r="AB19" s="80"/>
      <c r="AC19" s="80"/>
      <c r="AD19" s="80"/>
      <c r="AE19" s="80"/>
      <c r="AF19" s="80"/>
      <c r="AG19" s="80"/>
      <c r="AH19" s="83"/>
      <c r="AI19" s="131"/>
      <c r="AJ19" s="129" t="str">
        <f>$AA$8 &amp; " "</f>
        <v xml:space="preserve">Schmiddi </v>
      </c>
      <c r="AK19" s="129"/>
      <c r="AL19" s="129"/>
      <c r="AM19" s="129"/>
      <c r="AN19" s="129"/>
      <c r="AO19" s="129"/>
      <c r="AP19" s="129"/>
      <c r="AQ19" s="129"/>
      <c r="AR19" s="129"/>
      <c r="AS19" s="129"/>
      <c r="AT19" s="129"/>
      <c r="AU19" s="129"/>
      <c r="AV19" s="129"/>
      <c r="AW19" s="129"/>
      <c r="AX19" s="85"/>
      <c r="AY19" s="83" t="s">
        <v>2</v>
      </c>
      <c r="AZ19" s="130"/>
      <c r="BA19" s="82"/>
      <c r="BB19" s="77" t="str">
        <f>" " &amp; $AO$8</f>
        <v xml:space="preserve"> Markus</v>
      </c>
      <c r="BC19" s="128"/>
      <c r="BD19" s="128"/>
      <c r="BE19" s="128"/>
      <c r="BF19" s="128"/>
      <c r="BG19" s="128"/>
      <c r="BH19" s="128"/>
      <c r="BI19" s="128"/>
      <c r="BJ19" s="128"/>
      <c r="BK19" s="128"/>
      <c r="BL19" s="128"/>
      <c r="BM19" s="128"/>
      <c r="BN19" s="128"/>
      <c r="BO19" s="128"/>
      <c r="BP19" s="128"/>
      <c r="BQ19" s="131"/>
      <c r="BR19" s="78">
        <v>0</v>
      </c>
      <c r="BS19" s="79"/>
      <c r="BT19" s="79"/>
      <c r="BU19" s="79"/>
      <c r="BV19" s="79"/>
      <c r="BW19" s="80" t="s">
        <v>2</v>
      </c>
      <c r="BX19" s="80"/>
      <c r="BY19" s="80"/>
      <c r="BZ19" s="79">
        <v>2</v>
      </c>
      <c r="CA19" s="79"/>
      <c r="CB19" s="79"/>
      <c r="CC19" s="79"/>
      <c r="CD19" s="81"/>
      <c r="CE19" s="65"/>
      <c r="CF19" s="19">
        <f t="shared" si="0"/>
        <v>1</v>
      </c>
      <c r="CG19" s="19">
        <f t="shared" si="1"/>
        <v>0</v>
      </c>
      <c r="CH19" s="19">
        <f t="shared" si="2"/>
        <v>0</v>
      </c>
      <c r="CI19" s="19">
        <f t="shared" si="3"/>
        <v>1</v>
      </c>
      <c r="CJ19" s="134"/>
    </row>
    <row r="20" spans="1:88" ht="11.25" customHeight="1" x14ac:dyDescent="0.3">
      <c r="A20" s="14"/>
      <c r="B20" s="61"/>
      <c r="C20" s="92"/>
      <c r="D20" s="93"/>
      <c r="E20" s="93"/>
      <c r="F20" s="94"/>
      <c r="G20" s="132"/>
      <c r="H20" s="82">
        <f t="shared" si="6"/>
        <v>5</v>
      </c>
      <c r="I20" s="80"/>
      <c r="J20" s="80"/>
      <c r="K20" s="83"/>
      <c r="L20" s="131"/>
      <c r="M20" s="82" t="str">
        <f t="shared" si="4"/>
        <v>3.2.</v>
      </c>
      <c r="N20" s="80"/>
      <c r="O20" s="80"/>
      <c r="P20" s="80"/>
      <c r="Q20" s="83"/>
      <c r="R20" s="131"/>
      <c r="S20" s="84">
        <f t="shared" si="5"/>
        <v>0.87083333333333324</v>
      </c>
      <c r="T20" s="80"/>
      <c r="U20" s="80"/>
      <c r="V20" s="80"/>
      <c r="W20" s="83"/>
      <c r="X20" s="131"/>
      <c r="Y20" s="82" t="str">
        <f>$Y$16</f>
        <v>Fernseher (links)</v>
      </c>
      <c r="Z20" s="80"/>
      <c r="AA20" s="80"/>
      <c r="AB20" s="80"/>
      <c r="AC20" s="80"/>
      <c r="AD20" s="80"/>
      <c r="AE20" s="80"/>
      <c r="AF20" s="80"/>
      <c r="AG20" s="80"/>
      <c r="AH20" s="83"/>
      <c r="AI20" s="131"/>
      <c r="AJ20" s="129" t="str">
        <f>$BC$8 &amp; " "</f>
        <v xml:space="preserve">Patrick </v>
      </c>
      <c r="AK20" s="129"/>
      <c r="AL20" s="129"/>
      <c r="AM20" s="129"/>
      <c r="AN20" s="129"/>
      <c r="AO20" s="129"/>
      <c r="AP20" s="129"/>
      <c r="AQ20" s="129"/>
      <c r="AR20" s="129"/>
      <c r="AS20" s="129"/>
      <c r="AT20" s="129"/>
      <c r="AU20" s="129"/>
      <c r="AV20" s="129"/>
      <c r="AW20" s="129"/>
      <c r="AX20" s="85"/>
      <c r="AY20" s="83" t="s">
        <v>2</v>
      </c>
      <c r="AZ20" s="130"/>
      <c r="BA20" s="82"/>
      <c r="BB20" s="77" t="str">
        <f>" " &amp; $BQ$8</f>
        <v xml:space="preserve"> Christoph</v>
      </c>
      <c r="BC20" s="128"/>
      <c r="BD20" s="128"/>
      <c r="BE20" s="128"/>
      <c r="BF20" s="128"/>
      <c r="BG20" s="128"/>
      <c r="BH20" s="128"/>
      <c r="BI20" s="128"/>
      <c r="BJ20" s="128"/>
      <c r="BK20" s="128"/>
      <c r="BL20" s="128"/>
      <c r="BM20" s="128"/>
      <c r="BN20" s="128"/>
      <c r="BO20" s="128"/>
      <c r="BP20" s="128"/>
      <c r="BQ20" s="131"/>
      <c r="BR20" s="78">
        <v>0</v>
      </c>
      <c r="BS20" s="79"/>
      <c r="BT20" s="79"/>
      <c r="BU20" s="79"/>
      <c r="BV20" s="79"/>
      <c r="BW20" s="80" t="s">
        <v>2</v>
      </c>
      <c r="BX20" s="80"/>
      <c r="BY20" s="80"/>
      <c r="BZ20" s="79">
        <v>1</v>
      </c>
      <c r="CA20" s="79"/>
      <c r="CB20" s="79"/>
      <c r="CC20" s="79"/>
      <c r="CD20" s="81"/>
      <c r="CE20" s="65"/>
      <c r="CF20" s="19">
        <f t="shared" si="0"/>
        <v>1</v>
      </c>
      <c r="CG20" s="19">
        <f t="shared" si="1"/>
        <v>0</v>
      </c>
      <c r="CH20" s="19">
        <f t="shared" si="2"/>
        <v>0</v>
      </c>
      <c r="CI20" s="19">
        <f t="shared" si="3"/>
        <v>1</v>
      </c>
      <c r="CJ20" s="134"/>
    </row>
    <row r="21" spans="1:88" ht="11.25" customHeight="1" x14ac:dyDescent="0.3">
      <c r="A21" s="14"/>
      <c r="B21" s="61"/>
      <c r="C21" s="92"/>
      <c r="D21" s="93"/>
      <c r="E21" s="93"/>
      <c r="F21" s="94"/>
      <c r="G21" s="132"/>
      <c r="H21" s="82">
        <f t="shared" si="6"/>
        <v>6</v>
      </c>
      <c r="I21" s="80"/>
      <c r="J21" s="80"/>
      <c r="K21" s="83"/>
      <c r="L21" s="131"/>
      <c r="M21" s="82" t="str">
        <f t="shared" si="4"/>
        <v>3.2.</v>
      </c>
      <c r="N21" s="80"/>
      <c r="O21" s="80"/>
      <c r="P21" s="80"/>
      <c r="Q21" s="83"/>
      <c r="R21" s="131"/>
      <c r="S21" s="84">
        <f t="shared" si="5"/>
        <v>0.87083333333333324</v>
      </c>
      <c r="T21" s="80"/>
      <c r="U21" s="80"/>
      <c r="V21" s="80"/>
      <c r="W21" s="83"/>
      <c r="X21" s="131"/>
      <c r="Y21" s="82" t="str">
        <f>$Y$17</f>
        <v>Fernseher (rechts)</v>
      </c>
      <c r="Z21" s="80"/>
      <c r="AA21" s="80"/>
      <c r="AB21" s="80"/>
      <c r="AC21" s="80"/>
      <c r="AD21" s="80"/>
      <c r="AE21" s="80"/>
      <c r="AF21" s="80"/>
      <c r="AG21" s="80"/>
      <c r="AH21" s="83"/>
      <c r="AI21" s="131"/>
      <c r="AJ21" s="129" t="str">
        <f>$M$8 &amp; " "</f>
        <v xml:space="preserve">Ratze </v>
      </c>
      <c r="AK21" s="129"/>
      <c r="AL21" s="129"/>
      <c r="AM21" s="129"/>
      <c r="AN21" s="129"/>
      <c r="AO21" s="129"/>
      <c r="AP21" s="129"/>
      <c r="AQ21" s="129"/>
      <c r="AR21" s="129"/>
      <c r="AS21" s="129"/>
      <c r="AT21" s="129"/>
      <c r="AU21" s="129"/>
      <c r="AV21" s="129"/>
      <c r="AW21" s="129"/>
      <c r="AX21" s="85"/>
      <c r="AY21" s="83" t="s">
        <v>2</v>
      </c>
      <c r="AZ21" s="130"/>
      <c r="BA21" s="82"/>
      <c r="BB21" s="77" t="str">
        <f>" " &amp; $AO$8</f>
        <v xml:space="preserve"> Markus</v>
      </c>
      <c r="BC21" s="128"/>
      <c r="BD21" s="128"/>
      <c r="BE21" s="128"/>
      <c r="BF21" s="128"/>
      <c r="BG21" s="128"/>
      <c r="BH21" s="128"/>
      <c r="BI21" s="128"/>
      <c r="BJ21" s="128"/>
      <c r="BK21" s="128"/>
      <c r="BL21" s="128"/>
      <c r="BM21" s="128"/>
      <c r="BN21" s="128"/>
      <c r="BO21" s="128"/>
      <c r="BP21" s="128"/>
      <c r="BQ21" s="131"/>
      <c r="BR21" s="78">
        <v>1</v>
      </c>
      <c r="BS21" s="79"/>
      <c r="BT21" s="79"/>
      <c r="BU21" s="79"/>
      <c r="BV21" s="79"/>
      <c r="BW21" s="80" t="s">
        <v>2</v>
      </c>
      <c r="BX21" s="80"/>
      <c r="BY21" s="80"/>
      <c r="BZ21" s="79">
        <v>2</v>
      </c>
      <c r="CA21" s="79"/>
      <c r="CB21" s="79"/>
      <c r="CC21" s="79"/>
      <c r="CD21" s="81"/>
      <c r="CE21" s="65"/>
      <c r="CF21" s="19">
        <f t="shared" si="0"/>
        <v>1</v>
      </c>
      <c r="CG21" s="19">
        <f t="shared" si="1"/>
        <v>0</v>
      </c>
      <c r="CH21" s="19">
        <f t="shared" si="2"/>
        <v>0</v>
      </c>
      <c r="CI21" s="19">
        <f t="shared" si="3"/>
        <v>1</v>
      </c>
      <c r="CJ21" s="134"/>
    </row>
    <row r="22" spans="1:88" ht="11.25" customHeight="1" x14ac:dyDescent="0.3">
      <c r="A22" s="14"/>
      <c r="B22" s="61"/>
      <c r="C22" s="92"/>
      <c r="D22" s="93"/>
      <c r="E22" s="93"/>
      <c r="F22" s="94"/>
      <c r="G22" s="132"/>
      <c r="H22" s="82">
        <f t="shared" si="6"/>
        <v>7</v>
      </c>
      <c r="I22" s="80"/>
      <c r="J22" s="80"/>
      <c r="K22" s="83"/>
      <c r="L22" s="131"/>
      <c r="M22" s="82" t="str">
        <f t="shared" si="4"/>
        <v>3.2.</v>
      </c>
      <c r="N22" s="80"/>
      <c r="O22" s="80"/>
      <c r="P22" s="80"/>
      <c r="Q22" s="83"/>
      <c r="R22" s="131"/>
      <c r="S22" s="84">
        <f t="shared" si="5"/>
        <v>0.87916666666666654</v>
      </c>
      <c r="T22" s="80"/>
      <c r="U22" s="80"/>
      <c r="V22" s="80"/>
      <c r="W22" s="83"/>
      <c r="X22" s="131"/>
      <c r="Y22" s="82" t="str">
        <f>$Y$16</f>
        <v>Fernseher (links)</v>
      </c>
      <c r="Z22" s="80"/>
      <c r="AA22" s="80"/>
      <c r="AB22" s="80"/>
      <c r="AC22" s="80"/>
      <c r="AD22" s="80"/>
      <c r="AE22" s="80"/>
      <c r="AF22" s="80"/>
      <c r="AG22" s="80"/>
      <c r="AH22" s="83"/>
      <c r="AI22" s="131"/>
      <c r="AJ22" s="129" t="str">
        <f>$AA$8 &amp; " "</f>
        <v xml:space="preserve">Schmiddi </v>
      </c>
      <c r="AK22" s="129"/>
      <c r="AL22" s="129"/>
      <c r="AM22" s="129"/>
      <c r="AN22" s="129"/>
      <c r="AO22" s="129"/>
      <c r="AP22" s="129"/>
      <c r="AQ22" s="129"/>
      <c r="AR22" s="129"/>
      <c r="AS22" s="129"/>
      <c r="AT22" s="129"/>
      <c r="AU22" s="129"/>
      <c r="AV22" s="129"/>
      <c r="AW22" s="129"/>
      <c r="AX22" s="85"/>
      <c r="AY22" s="83" t="s">
        <v>2</v>
      </c>
      <c r="AZ22" s="130"/>
      <c r="BA22" s="82"/>
      <c r="BB22" s="77" t="str">
        <f>" " &amp; $BC$8</f>
        <v xml:space="preserve"> Patrick</v>
      </c>
      <c r="BC22" s="128"/>
      <c r="BD22" s="128"/>
      <c r="BE22" s="128"/>
      <c r="BF22" s="128"/>
      <c r="BG22" s="128"/>
      <c r="BH22" s="128"/>
      <c r="BI22" s="128"/>
      <c r="BJ22" s="128"/>
      <c r="BK22" s="128"/>
      <c r="BL22" s="128"/>
      <c r="BM22" s="128"/>
      <c r="BN22" s="128"/>
      <c r="BO22" s="128"/>
      <c r="BP22" s="128"/>
      <c r="BQ22" s="131"/>
      <c r="BR22" s="78">
        <v>4</v>
      </c>
      <c r="BS22" s="79"/>
      <c r="BT22" s="79"/>
      <c r="BU22" s="79"/>
      <c r="BV22" s="79"/>
      <c r="BW22" s="80" t="s">
        <v>2</v>
      </c>
      <c r="BX22" s="80"/>
      <c r="BY22" s="80"/>
      <c r="BZ22" s="79">
        <v>1</v>
      </c>
      <c r="CA22" s="79"/>
      <c r="CB22" s="79"/>
      <c r="CC22" s="79"/>
      <c r="CD22" s="81"/>
      <c r="CE22" s="65"/>
      <c r="CF22" s="19">
        <f t="shared" si="0"/>
        <v>1</v>
      </c>
      <c r="CG22" s="19">
        <f t="shared" si="1"/>
        <v>1</v>
      </c>
      <c r="CH22" s="19">
        <f t="shared" si="2"/>
        <v>0</v>
      </c>
      <c r="CI22" s="19">
        <f t="shared" si="3"/>
        <v>0</v>
      </c>
      <c r="CJ22" s="134"/>
    </row>
    <row r="23" spans="1:88" ht="11.25" customHeight="1" x14ac:dyDescent="0.3">
      <c r="A23" s="14"/>
      <c r="B23" s="61"/>
      <c r="C23" s="92"/>
      <c r="D23" s="93"/>
      <c r="E23" s="93"/>
      <c r="F23" s="94"/>
      <c r="G23" s="132"/>
      <c r="H23" s="82">
        <f t="shared" si="6"/>
        <v>8</v>
      </c>
      <c r="I23" s="80"/>
      <c r="J23" s="80"/>
      <c r="K23" s="83"/>
      <c r="L23" s="131"/>
      <c r="M23" s="82" t="str">
        <f t="shared" si="4"/>
        <v>3.2.</v>
      </c>
      <c r="N23" s="80"/>
      <c r="O23" s="80"/>
      <c r="P23" s="80"/>
      <c r="Q23" s="83"/>
      <c r="R23" s="131"/>
      <c r="S23" s="84">
        <f t="shared" si="5"/>
        <v>0.87916666666666654</v>
      </c>
      <c r="T23" s="80"/>
      <c r="U23" s="80"/>
      <c r="V23" s="80"/>
      <c r="W23" s="83"/>
      <c r="X23" s="131"/>
      <c r="Y23" s="82" t="str">
        <f>$Y$17</f>
        <v>Fernseher (rechts)</v>
      </c>
      <c r="Z23" s="80"/>
      <c r="AA23" s="80"/>
      <c r="AB23" s="80"/>
      <c r="AC23" s="80"/>
      <c r="AD23" s="80"/>
      <c r="AE23" s="80"/>
      <c r="AF23" s="80"/>
      <c r="AG23" s="80"/>
      <c r="AH23" s="83"/>
      <c r="AI23" s="131"/>
      <c r="AJ23" s="129" t="str">
        <f>$AO$8 &amp; " "</f>
        <v xml:space="preserve">Markus </v>
      </c>
      <c r="AK23" s="129"/>
      <c r="AL23" s="129"/>
      <c r="AM23" s="129"/>
      <c r="AN23" s="129"/>
      <c r="AO23" s="129"/>
      <c r="AP23" s="129"/>
      <c r="AQ23" s="129"/>
      <c r="AR23" s="129"/>
      <c r="AS23" s="129"/>
      <c r="AT23" s="129"/>
      <c r="AU23" s="129"/>
      <c r="AV23" s="129"/>
      <c r="AW23" s="129"/>
      <c r="AX23" s="85"/>
      <c r="AY23" s="83" t="s">
        <v>2</v>
      </c>
      <c r="AZ23" s="130"/>
      <c r="BA23" s="82"/>
      <c r="BB23" s="77" t="str">
        <f>" " &amp; $BQ$8</f>
        <v xml:space="preserve"> Christoph</v>
      </c>
      <c r="BC23" s="128"/>
      <c r="BD23" s="128"/>
      <c r="BE23" s="128"/>
      <c r="BF23" s="128"/>
      <c r="BG23" s="128"/>
      <c r="BH23" s="128"/>
      <c r="BI23" s="128"/>
      <c r="BJ23" s="128"/>
      <c r="BK23" s="128"/>
      <c r="BL23" s="128"/>
      <c r="BM23" s="128"/>
      <c r="BN23" s="128"/>
      <c r="BO23" s="128"/>
      <c r="BP23" s="128"/>
      <c r="BQ23" s="131"/>
      <c r="BR23" s="78">
        <v>0</v>
      </c>
      <c r="BS23" s="79"/>
      <c r="BT23" s="79"/>
      <c r="BU23" s="79"/>
      <c r="BV23" s="79"/>
      <c r="BW23" s="80" t="s">
        <v>2</v>
      </c>
      <c r="BX23" s="80"/>
      <c r="BY23" s="80"/>
      <c r="BZ23" s="79">
        <v>0</v>
      </c>
      <c r="CA23" s="79"/>
      <c r="CB23" s="79"/>
      <c r="CC23" s="79"/>
      <c r="CD23" s="81"/>
      <c r="CE23" s="65"/>
      <c r="CF23" s="19">
        <f t="shared" si="0"/>
        <v>1</v>
      </c>
      <c r="CG23" s="19">
        <f t="shared" si="1"/>
        <v>0</v>
      </c>
      <c r="CH23" s="19">
        <f t="shared" si="2"/>
        <v>1</v>
      </c>
      <c r="CI23" s="19">
        <f t="shared" si="3"/>
        <v>0</v>
      </c>
      <c r="CJ23" s="134"/>
    </row>
    <row r="24" spans="1:88" ht="11.25" customHeight="1" x14ac:dyDescent="0.3">
      <c r="A24" s="14"/>
      <c r="B24" s="61"/>
      <c r="C24" s="92"/>
      <c r="D24" s="93"/>
      <c r="E24" s="93"/>
      <c r="F24" s="94"/>
      <c r="G24" s="132"/>
      <c r="H24" s="82">
        <f t="shared" si="6"/>
        <v>9</v>
      </c>
      <c r="I24" s="80"/>
      <c r="J24" s="80"/>
      <c r="K24" s="83"/>
      <c r="L24" s="131"/>
      <c r="M24" s="82" t="str">
        <f t="shared" si="4"/>
        <v>3.2.</v>
      </c>
      <c r="N24" s="80"/>
      <c r="O24" s="80"/>
      <c r="P24" s="80"/>
      <c r="Q24" s="83"/>
      <c r="R24" s="131"/>
      <c r="S24" s="84">
        <f t="shared" si="5"/>
        <v>0.88749999999999984</v>
      </c>
      <c r="T24" s="80"/>
      <c r="U24" s="80"/>
      <c r="V24" s="80"/>
      <c r="W24" s="83"/>
      <c r="X24" s="131"/>
      <c r="Y24" s="82" t="str">
        <f>$Y$16</f>
        <v>Fernseher (links)</v>
      </c>
      <c r="Z24" s="80"/>
      <c r="AA24" s="80"/>
      <c r="AB24" s="80"/>
      <c r="AC24" s="80"/>
      <c r="AD24" s="80"/>
      <c r="AE24" s="80"/>
      <c r="AF24" s="80"/>
      <c r="AG24" s="80"/>
      <c r="AH24" s="83"/>
      <c r="AI24" s="131"/>
      <c r="AJ24" s="129" t="str">
        <f>$BC$8 &amp; " "</f>
        <v xml:space="preserve">Patrick </v>
      </c>
      <c r="AK24" s="129"/>
      <c r="AL24" s="129"/>
      <c r="AM24" s="129"/>
      <c r="AN24" s="129"/>
      <c r="AO24" s="129"/>
      <c r="AP24" s="129"/>
      <c r="AQ24" s="129"/>
      <c r="AR24" s="129"/>
      <c r="AS24" s="129"/>
      <c r="AT24" s="129"/>
      <c r="AU24" s="129"/>
      <c r="AV24" s="129"/>
      <c r="AW24" s="129"/>
      <c r="AX24" s="85"/>
      <c r="AY24" s="83" t="s">
        <v>2</v>
      </c>
      <c r="AZ24" s="130"/>
      <c r="BA24" s="82"/>
      <c r="BB24" s="77" t="str">
        <f>" " &amp; $M$8</f>
        <v xml:space="preserve"> Ratze</v>
      </c>
      <c r="BC24" s="128"/>
      <c r="BD24" s="128"/>
      <c r="BE24" s="128"/>
      <c r="BF24" s="128"/>
      <c r="BG24" s="128"/>
      <c r="BH24" s="128"/>
      <c r="BI24" s="128"/>
      <c r="BJ24" s="128"/>
      <c r="BK24" s="128"/>
      <c r="BL24" s="128"/>
      <c r="BM24" s="128"/>
      <c r="BN24" s="128"/>
      <c r="BO24" s="128"/>
      <c r="BP24" s="128"/>
      <c r="BQ24" s="131"/>
      <c r="BR24" s="78">
        <v>3</v>
      </c>
      <c r="BS24" s="79"/>
      <c r="BT24" s="79"/>
      <c r="BU24" s="79"/>
      <c r="BV24" s="79"/>
      <c r="BW24" s="80" t="s">
        <v>2</v>
      </c>
      <c r="BX24" s="80"/>
      <c r="BY24" s="80"/>
      <c r="BZ24" s="79">
        <v>2</v>
      </c>
      <c r="CA24" s="79"/>
      <c r="CB24" s="79"/>
      <c r="CC24" s="79"/>
      <c r="CD24" s="81"/>
      <c r="CE24" s="65"/>
      <c r="CF24" s="19">
        <f t="shared" si="0"/>
        <v>1</v>
      </c>
      <c r="CG24" s="19">
        <f t="shared" si="1"/>
        <v>1</v>
      </c>
      <c r="CH24" s="19">
        <f t="shared" si="2"/>
        <v>0</v>
      </c>
      <c r="CI24" s="19">
        <f t="shared" si="3"/>
        <v>0</v>
      </c>
      <c r="CJ24" s="134"/>
    </row>
    <row r="25" spans="1:88" ht="11.25" customHeight="1" x14ac:dyDescent="0.3">
      <c r="A25" s="14"/>
      <c r="B25" s="61"/>
      <c r="C25" s="95"/>
      <c r="D25" s="96"/>
      <c r="E25" s="96"/>
      <c r="F25" s="97"/>
      <c r="G25" s="132"/>
      <c r="H25" s="82">
        <f t="shared" si="6"/>
        <v>10</v>
      </c>
      <c r="I25" s="80"/>
      <c r="J25" s="80"/>
      <c r="K25" s="83"/>
      <c r="L25" s="131"/>
      <c r="M25" s="82" t="str">
        <f t="shared" si="4"/>
        <v>3.2.</v>
      </c>
      <c r="N25" s="80"/>
      <c r="O25" s="80"/>
      <c r="P25" s="80"/>
      <c r="Q25" s="83"/>
      <c r="R25" s="131"/>
      <c r="S25" s="84">
        <f t="shared" si="5"/>
        <v>0.88749999999999984</v>
      </c>
      <c r="T25" s="80"/>
      <c r="U25" s="80"/>
      <c r="V25" s="80"/>
      <c r="W25" s="83"/>
      <c r="X25" s="131"/>
      <c r="Y25" s="82" t="str">
        <f>$Y$17</f>
        <v>Fernseher (rechts)</v>
      </c>
      <c r="Z25" s="80"/>
      <c r="AA25" s="80"/>
      <c r="AB25" s="80"/>
      <c r="AC25" s="80"/>
      <c r="AD25" s="80"/>
      <c r="AE25" s="80"/>
      <c r="AF25" s="80"/>
      <c r="AG25" s="80"/>
      <c r="AH25" s="83"/>
      <c r="AI25" s="131"/>
      <c r="AJ25" s="129" t="str">
        <f>$BQ$8 &amp; " "</f>
        <v xml:space="preserve">Christoph </v>
      </c>
      <c r="AK25" s="129"/>
      <c r="AL25" s="129"/>
      <c r="AM25" s="129"/>
      <c r="AN25" s="129"/>
      <c r="AO25" s="129"/>
      <c r="AP25" s="129"/>
      <c r="AQ25" s="129"/>
      <c r="AR25" s="129"/>
      <c r="AS25" s="129"/>
      <c r="AT25" s="129"/>
      <c r="AU25" s="129"/>
      <c r="AV25" s="129"/>
      <c r="AW25" s="129"/>
      <c r="AX25" s="85"/>
      <c r="AY25" s="83" t="s">
        <v>2</v>
      </c>
      <c r="AZ25" s="130"/>
      <c r="BA25" s="82"/>
      <c r="BB25" s="77" t="str">
        <f>" " &amp; $AA$8</f>
        <v xml:space="preserve"> Schmiddi</v>
      </c>
      <c r="BC25" s="128"/>
      <c r="BD25" s="128"/>
      <c r="BE25" s="128"/>
      <c r="BF25" s="128"/>
      <c r="BG25" s="128"/>
      <c r="BH25" s="128"/>
      <c r="BI25" s="128"/>
      <c r="BJ25" s="128"/>
      <c r="BK25" s="128"/>
      <c r="BL25" s="128"/>
      <c r="BM25" s="128"/>
      <c r="BN25" s="128"/>
      <c r="BO25" s="128"/>
      <c r="BP25" s="128"/>
      <c r="BQ25" s="131"/>
      <c r="BR25" s="78">
        <v>2</v>
      </c>
      <c r="BS25" s="79"/>
      <c r="BT25" s="79"/>
      <c r="BU25" s="79"/>
      <c r="BV25" s="79"/>
      <c r="BW25" s="80" t="s">
        <v>2</v>
      </c>
      <c r="BX25" s="80"/>
      <c r="BY25" s="80"/>
      <c r="BZ25" s="79">
        <v>1</v>
      </c>
      <c r="CA25" s="79"/>
      <c r="CB25" s="79"/>
      <c r="CC25" s="79"/>
      <c r="CD25" s="81"/>
      <c r="CE25" s="65"/>
      <c r="CF25" s="19">
        <f t="shared" si="0"/>
        <v>1</v>
      </c>
      <c r="CG25" s="19">
        <f t="shared" si="1"/>
        <v>1</v>
      </c>
      <c r="CH25" s="19">
        <f t="shared" si="2"/>
        <v>0</v>
      </c>
      <c r="CI25" s="19">
        <f t="shared" si="3"/>
        <v>0</v>
      </c>
      <c r="CJ25" s="134"/>
    </row>
    <row r="26" spans="1:88" ht="7.5" customHeight="1" x14ac:dyDescent="0.3">
      <c r="A26" s="14"/>
      <c r="B26" s="61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65"/>
      <c r="CF26" s="19"/>
      <c r="CG26" s="19"/>
      <c r="CH26" s="19"/>
      <c r="CI26" s="19"/>
      <c r="CJ26" s="134"/>
    </row>
    <row r="27" spans="1:88" ht="11.25" customHeight="1" x14ac:dyDescent="0.3">
      <c r="A27" s="14"/>
      <c r="B27" s="61"/>
      <c r="C27" s="89" t="s">
        <v>10</v>
      </c>
      <c r="D27" s="90"/>
      <c r="E27" s="90"/>
      <c r="F27" s="91"/>
      <c r="G27" s="132"/>
      <c r="H27" s="82">
        <f>H25+1</f>
        <v>11</v>
      </c>
      <c r="I27" s="80"/>
      <c r="J27" s="80"/>
      <c r="K27" s="83"/>
      <c r="L27" s="131"/>
      <c r="M27" s="82" t="str">
        <f t="shared" ref="M27:M36" si="7">$M$16</f>
        <v>3.2.</v>
      </c>
      <c r="N27" s="80"/>
      <c r="O27" s="80"/>
      <c r="P27" s="80"/>
      <c r="Q27" s="83"/>
      <c r="R27" s="131"/>
      <c r="S27" s="84">
        <f>S24+$C$14</f>
        <v>0.89583333333333315</v>
      </c>
      <c r="T27" s="80"/>
      <c r="U27" s="80"/>
      <c r="V27" s="80"/>
      <c r="W27" s="83"/>
      <c r="X27" s="131"/>
      <c r="Y27" s="82" t="str">
        <f>$Y$17</f>
        <v>Fernseher (rechts)</v>
      </c>
      <c r="Z27" s="80"/>
      <c r="AA27" s="80"/>
      <c r="AB27" s="80"/>
      <c r="AC27" s="80"/>
      <c r="AD27" s="80"/>
      <c r="AE27" s="80"/>
      <c r="AF27" s="80"/>
      <c r="AG27" s="80"/>
      <c r="AH27" s="83"/>
      <c r="AI27" s="131"/>
      <c r="AJ27" s="129" t="str">
        <f>$AA$8 &amp; " "</f>
        <v xml:space="preserve">Schmiddi </v>
      </c>
      <c r="AK27" s="129"/>
      <c r="AL27" s="129"/>
      <c r="AM27" s="129"/>
      <c r="AN27" s="129"/>
      <c r="AO27" s="129"/>
      <c r="AP27" s="129"/>
      <c r="AQ27" s="129"/>
      <c r="AR27" s="129"/>
      <c r="AS27" s="129"/>
      <c r="AT27" s="129"/>
      <c r="AU27" s="129"/>
      <c r="AV27" s="129"/>
      <c r="AW27" s="129"/>
      <c r="AX27" s="85"/>
      <c r="AY27" s="83" t="s">
        <v>2</v>
      </c>
      <c r="AZ27" s="130"/>
      <c r="BA27" s="82"/>
      <c r="BB27" s="77" t="str">
        <f>" " &amp; $M$8</f>
        <v xml:space="preserve"> Ratze</v>
      </c>
      <c r="BC27" s="128"/>
      <c r="BD27" s="128"/>
      <c r="BE27" s="128"/>
      <c r="BF27" s="128"/>
      <c r="BG27" s="128"/>
      <c r="BH27" s="128"/>
      <c r="BI27" s="128"/>
      <c r="BJ27" s="128"/>
      <c r="BK27" s="128"/>
      <c r="BL27" s="128"/>
      <c r="BM27" s="128"/>
      <c r="BN27" s="128"/>
      <c r="BO27" s="128"/>
      <c r="BP27" s="128"/>
      <c r="BQ27" s="131"/>
      <c r="BR27" s="78">
        <v>2</v>
      </c>
      <c r="BS27" s="79"/>
      <c r="BT27" s="79"/>
      <c r="BU27" s="79"/>
      <c r="BV27" s="79"/>
      <c r="BW27" s="80" t="s">
        <v>2</v>
      </c>
      <c r="BX27" s="80"/>
      <c r="BY27" s="80"/>
      <c r="BZ27" s="79">
        <v>1</v>
      </c>
      <c r="CA27" s="79"/>
      <c r="CB27" s="79"/>
      <c r="CC27" s="79"/>
      <c r="CD27" s="81"/>
      <c r="CE27" s="65"/>
      <c r="CF27" s="19">
        <f t="shared" ref="CF27:CF36" si="8">IF(AND(ISNUMBER(BR27),ISNUMBER(BZ27)),1,0)</f>
        <v>1</v>
      </c>
      <c r="CG27" s="19">
        <f t="shared" ref="CG27:CG36" si="9">IF(OR(ISBLANK(BR27),ISBLANK(BZ27)),0,IF(BR27&gt;BZ27,1,0))</f>
        <v>1</v>
      </c>
      <c r="CH27" s="19">
        <f t="shared" ref="CH27:CH36" si="10">IF(OR(ISBLANK(BR27),ISBLANK(BZ27)),0,IF(BR27=BZ27,1,0))</f>
        <v>0</v>
      </c>
      <c r="CI27" s="19">
        <f t="shared" ref="CI27:CI36" si="11">IF(OR(ISBLANK(BR27),ISBLANK(BZ27)),0,IF(BR27&lt;BZ27,1,0))</f>
        <v>0</v>
      </c>
      <c r="CJ27" s="134"/>
    </row>
    <row r="28" spans="1:88" ht="11.25" customHeight="1" x14ac:dyDescent="0.3">
      <c r="A28" s="14"/>
      <c r="B28" s="61"/>
      <c r="C28" s="92"/>
      <c r="D28" s="93"/>
      <c r="E28" s="93"/>
      <c r="F28" s="94"/>
      <c r="G28" s="132"/>
      <c r="H28" s="82">
        <f>H27+1</f>
        <v>12</v>
      </c>
      <c r="I28" s="80"/>
      <c r="J28" s="80"/>
      <c r="K28" s="83"/>
      <c r="L28" s="131"/>
      <c r="M28" s="82" t="str">
        <f t="shared" si="7"/>
        <v>3.2.</v>
      </c>
      <c r="N28" s="80"/>
      <c r="O28" s="80"/>
      <c r="P28" s="80"/>
      <c r="Q28" s="83"/>
      <c r="R28" s="131"/>
      <c r="S28" s="84">
        <f>S25+$C$14</f>
        <v>0.89583333333333315</v>
      </c>
      <c r="T28" s="80"/>
      <c r="U28" s="80"/>
      <c r="V28" s="80"/>
      <c r="W28" s="83"/>
      <c r="X28" s="131"/>
      <c r="Y28" s="82" t="str">
        <f>$Y$16</f>
        <v>Fernseher (links)</v>
      </c>
      <c r="Z28" s="80"/>
      <c r="AA28" s="80"/>
      <c r="AB28" s="80"/>
      <c r="AC28" s="80"/>
      <c r="AD28" s="80"/>
      <c r="AE28" s="80"/>
      <c r="AF28" s="80"/>
      <c r="AG28" s="80"/>
      <c r="AH28" s="83"/>
      <c r="AI28" s="131"/>
      <c r="AJ28" s="129" t="str">
        <f>$BC$8 &amp; " "</f>
        <v xml:space="preserve">Patrick </v>
      </c>
      <c r="AK28" s="129"/>
      <c r="AL28" s="129"/>
      <c r="AM28" s="129"/>
      <c r="AN28" s="129"/>
      <c r="AO28" s="129"/>
      <c r="AP28" s="129"/>
      <c r="AQ28" s="129"/>
      <c r="AR28" s="129"/>
      <c r="AS28" s="129"/>
      <c r="AT28" s="129"/>
      <c r="AU28" s="129"/>
      <c r="AV28" s="129"/>
      <c r="AW28" s="129"/>
      <c r="AX28" s="85"/>
      <c r="AY28" s="83" t="s">
        <v>2</v>
      </c>
      <c r="AZ28" s="130"/>
      <c r="BA28" s="82"/>
      <c r="BB28" s="77" t="str">
        <f>" " &amp; $AO$8</f>
        <v xml:space="preserve"> Markus</v>
      </c>
      <c r="BC28" s="128"/>
      <c r="BD28" s="128"/>
      <c r="BE28" s="128"/>
      <c r="BF28" s="128"/>
      <c r="BG28" s="128"/>
      <c r="BH28" s="128"/>
      <c r="BI28" s="128"/>
      <c r="BJ28" s="128"/>
      <c r="BK28" s="128"/>
      <c r="BL28" s="128"/>
      <c r="BM28" s="128"/>
      <c r="BN28" s="128"/>
      <c r="BO28" s="128"/>
      <c r="BP28" s="128"/>
      <c r="BQ28" s="131"/>
      <c r="BR28" s="78">
        <v>1</v>
      </c>
      <c r="BS28" s="79"/>
      <c r="BT28" s="79"/>
      <c r="BU28" s="79"/>
      <c r="BV28" s="79"/>
      <c r="BW28" s="80" t="s">
        <v>2</v>
      </c>
      <c r="BX28" s="80"/>
      <c r="BY28" s="80"/>
      <c r="BZ28" s="79">
        <v>2</v>
      </c>
      <c r="CA28" s="79"/>
      <c r="CB28" s="79"/>
      <c r="CC28" s="79"/>
      <c r="CD28" s="81"/>
      <c r="CE28" s="65"/>
      <c r="CF28" s="19">
        <f t="shared" si="8"/>
        <v>1</v>
      </c>
      <c r="CG28" s="19">
        <f t="shared" si="9"/>
        <v>0</v>
      </c>
      <c r="CH28" s="19">
        <f t="shared" si="10"/>
        <v>0</v>
      </c>
      <c r="CI28" s="19">
        <f t="shared" si="11"/>
        <v>1</v>
      </c>
      <c r="CJ28" s="134"/>
    </row>
    <row r="29" spans="1:88" ht="11.25" customHeight="1" x14ac:dyDescent="0.3">
      <c r="A29" s="14"/>
      <c r="B29" s="61"/>
      <c r="C29" s="92"/>
      <c r="D29" s="93"/>
      <c r="E29" s="93"/>
      <c r="F29" s="94"/>
      <c r="G29" s="132"/>
      <c r="H29" s="82">
        <f t="shared" ref="H29:H36" si="12">H28+1</f>
        <v>13</v>
      </c>
      <c r="I29" s="80"/>
      <c r="J29" s="80"/>
      <c r="K29" s="83"/>
      <c r="L29" s="131"/>
      <c r="M29" s="82" t="str">
        <f t="shared" si="7"/>
        <v>3.2.</v>
      </c>
      <c r="N29" s="80"/>
      <c r="O29" s="80"/>
      <c r="P29" s="80"/>
      <c r="Q29" s="83"/>
      <c r="R29" s="131"/>
      <c r="S29" s="84">
        <f t="shared" ref="S29:S36" si="13">S27+$C$14</f>
        <v>0.90416666666666645</v>
      </c>
      <c r="T29" s="80"/>
      <c r="U29" s="80"/>
      <c r="V29" s="80"/>
      <c r="W29" s="83"/>
      <c r="X29" s="131"/>
      <c r="Y29" s="82" t="str">
        <f>$Y$17</f>
        <v>Fernseher (rechts)</v>
      </c>
      <c r="Z29" s="80"/>
      <c r="AA29" s="80"/>
      <c r="AB29" s="80"/>
      <c r="AC29" s="80"/>
      <c r="AD29" s="80"/>
      <c r="AE29" s="80"/>
      <c r="AF29" s="80"/>
      <c r="AG29" s="80"/>
      <c r="AH29" s="83"/>
      <c r="AI29" s="131"/>
      <c r="AJ29" s="129" t="str">
        <f>$M$8 &amp; " "</f>
        <v xml:space="preserve">Ratze </v>
      </c>
      <c r="AK29" s="129"/>
      <c r="AL29" s="129"/>
      <c r="AM29" s="129"/>
      <c r="AN29" s="129"/>
      <c r="AO29" s="129"/>
      <c r="AP29" s="129"/>
      <c r="AQ29" s="129"/>
      <c r="AR29" s="129"/>
      <c r="AS29" s="129"/>
      <c r="AT29" s="129"/>
      <c r="AU29" s="129"/>
      <c r="AV29" s="129"/>
      <c r="AW29" s="129"/>
      <c r="AX29" s="85"/>
      <c r="AY29" s="83" t="s">
        <v>2</v>
      </c>
      <c r="AZ29" s="130"/>
      <c r="BA29" s="82"/>
      <c r="BB29" s="77" t="str">
        <f>" " &amp; $BQ$8</f>
        <v xml:space="preserve"> Christoph</v>
      </c>
      <c r="BC29" s="128"/>
      <c r="BD29" s="128"/>
      <c r="BE29" s="128"/>
      <c r="BF29" s="128"/>
      <c r="BG29" s="128"/>
      <c r="BH29" s="128"/>
      <c r="BI29" s="128"/>
      <c r="BJ29" s="128"/>
      <c r="BK29" s="128"/>
      <c r="BL29" s="128"/>
      <c r="BM29" s="128"/>
      <c r="BN29" s="128"/>
      <c r="BO29" s="128"/>
      <c r="BP29" s="128"/>
      <c r="BQ29" s="131"/>
      <c r="BR29" s="78">
        <v>2</v>
      </c>
      <c r="BS29" s="79"/>
      <c r="BT29" s="79"/>
      <c r="BU29" s="79"/>
      <c r="BV29" s="79"/>
      <c r="BW29" s="80" t="s">
        <v>2</v>
      </c>
      <c r="BX29" s="80"/>
      <c r="BY29" s="80"/>
      <c r="BZ29" s="79">
        <v>1</v>
      </c>
      <c r="CA29" s="79"/>
      <c r="CB29" s="79"/>
      <c r="CC29" s="79"/>
      <c r="CD29" s="81"/>
      <c r="CE29" s="65"/>
      <c r="CF29" s="19">
        <f t="shared" si="8"/>
        <v>1</v>
      </c>
      <c r="CG29" s="19">
        <f t="shared" si="9"/>
        <v>1</v>
      </c>
      <c r="CH29" s="19">
        <f t="shared" si="10"/>
        <v>0</v>
      </c>
      <c r="CI29" s="19">
        <f t="shared" si="11"/>
        <v>0</v>
      </c>
      <c r="CJ29" s="134"/>
    </row>
    <row r="30" spans="1:88" ht="11.25" customHeight="1" x14ac:dyDescent="0.3">
      <c r="A30" s="14"/>
      <c r="B30" s="61"/>
      <c r="C30" s="92"/>
      <c r="D30" s="93"/>
      <c r="E30" s="93"/>
      <c r="F30" s="94"/>
      <c r="G30" s="132"/>
      <c r="H30" s="82">
        <f t="shared" si="12"/>
        <v>14</v>
      </c>
      <c r="I30" s="80"/>
      <c r="J30" s="80"/>
      <c r="K30" s="83"/>
      <c r="L30" s="131"/>
      <c r="M30" s="82" t="str">
        <f t="shared" si="7"/>
        <v>3.2.</v>
      </c>
      <c r="N30" s="80"/>
      <c r="O30" s="80"/>
      <c r="P30" s="80"/>
      <c r="Q30" s="83"/>
      <c r="R30" s="131"/>
      <c r="S30" s="84">
        <f t="shared" si="13"/>
        <v>0.90416666666666645</v>
      </c>
      <c r="T30" s="80"/>
      <c r="U30" s="80"/>
      <c r="V30" s="80"/>
      <c r="W30" s="83"/>
      <c r="X30" s="131"/>
      <c r="Y30" s="82" t="str">
        <f>$Y$16</f>
        <v>Fernseher (links)</v>
      </c>
      <c r="Z30" s="80"/>
      <c r="AA30" s="80"/>
      <c r="AB30" s="80"/>
      <c r="AC30" s="80"/>
      <c r="AD30" s="80"/>
      <c r="AE30" s="80"/>
      <c r="AF30" s="80"/>
      <c r="AG30" s="80"/>
      <c r="AH30" s="83"/>
      <c r="AI30" s="131"/>
      <c r="AJ30" s="129" t="str">
        <f>$AO$8 &amp; " "</f>
        <v xml:space="preserve">Markus </v>
      </c>
      <c r="AK30" s="129"/>
      <c r="AL30" s="129"/>
      <c r="AM30" s="129"/>
      <c r="AN30" s="129"/>
      <c r="AO30" s="129"/>
      <c r="AP30" s="129"/>
      <c r="AQ30" s="129"/>
      <c r="AR30" s="129"/>
      <c r="AS30" s="129"/>
      <c r="AT30" s="129"/>
      <c r="AU30" s="129"/>
      <c r="AV30" s="129"/>
      <c r="AW30" s="129"/>
      <c r="AX30" s="85"/>
      <c r="AY30" s="83" t="s">
        <v>2</v>
      </c>
      <c r="AZ30" s="130"/>
      <c r="BA30" s="82"/>
      <c r="BB30" s="77" t="str">
        <f>" " &amp; $AA$8</f>
        <v xml:space="preserve"> Schmiddi</v>
      </c>
      <c r="BC30" s="128"/>
      <c r="BD30" s="128"/>
      <c r="BE30" s="128"/>
      <c r="BF30" s="128"/>
      <c r="BG30" s="128"/>
      <c r="BH30" s="128"/>
      <c r="BI30" s="128"/>
      <c r="BJ30" s="128"/>
      <c r="BK30" s="128"/>
      <c r="BL30" s="128"/>
      <c r="BM30" s="128"/>
      <c r="BN30" s="128"/>
      <c r="BO30" s="128"/>
      <c r="BP30" s="128"/>
      <c r="BQ30" s="131"/>
      <c r="BR30" s="78">
        <v>0</v>
      </c>
      <c r="BS30" s="79"/>
      <c r="BT30" s="79"/>
      <c r="BU30" s="79"/>
      <c r="BV30" s="79"/>
      <c r="BW30" s="80" t="s">
        <v>2</v>
      </c>
      <c r="BX30" s="80"/>
      <c r="BY30" s="80"/>
      <c r="BZ30" s="79">
        <v>0</v>
      </c>
      <c r="CA30" s="79"/>
      <c r="CB30" s="79"/>
      <c r="CC30" s="79"/>
      <c r="CD30" s="81"/>
      <c r="CE30" s="65"/>
      <c r="CF30" s="19">
        <f t="shared" si="8"/>
        <v>1</v>
      </c>
      <c r="CG30" s="19">
        <f t="shared" si="9"/>
        <v>0</v>
      </c>
      <c r="CH30" s="19">
        <f t="shared" si="10"/>
        <v>1</v>
      </c>
      <c r="CI30" s="19">
        <f t="shared" si="11"/>
        <v>0</v>
      </c>
      <c r="CJ30" s="134"/>
    </row>
    <row r="31" spans="1:88" ht="11.25" customHeight="1" x14ac:dyDescent="0.3">
      <c r="A31" s="14"/>
      <c r="B31" s="61"/>
      <c r="C31" s="92"/>
      <c r="D31" s="93"/>
      <c r="E31" s="93"/>
      <c r="F31" s="94"/>
      <c r="G31" s="132"/>
      <c r="H31" s="82">
        <f t="shared" si="12"/>
        <v>15</v>
      </c>
      <c r="I31" s="80"/>
      <c r="J31" s="80"/>
      <c r="K31" s="83"/>
      <c r="L31" s="131"/>
      <c r="M31" s="82" t="str">
        <f t="shared" si="7"/>
        <v>3.2.</v>
      </c>
      <c r="N31" s="80"/>
      <c r="O31" s="80"/>
      <c r="P31" s="80"/>
      <c r="Q31" s="83"/>
      <c r="R31" s="131"/>
      <c r="S31" s="84">
        <f t="shared" si="13"/>
        <v>0.91249999999999976</v>
      </c>
      <c r="T31" s="80"/>
      <c r="U31" s="80"/>
      <c r="V31" s="80"/>
      <c r="W31" s="83"/>
      <c r="X31" s="131"/>
      <c r="Y31" s="82" t="str">
        <f>$Y$17</f>
        <v>Fernseher (rechts)</v>
      </c>
      <c r="Z31" s="80"/>
      <c r="AA31" s="80"/>
      <c r="AB31" s="80"/>
      <c r="AC31" s="80"/>
      <c r="AD31" s="80"/>
      <c r="AE31" s="80"/>
      <c r="AF31" s="80"/>
      <c r="AG31" s="80"/>
      <c r="AH31" s="83"/>
      <c r="AI31" s="131"/>
      <c r="AJ31" s="129" t="str">
        <f>$BQ$8 &amp; " "</f>
        <v xml:space="preserve">Christoph </v>
      </c>
      <c r="AK31" s="129"/>
      <c r="AL31" s="129"/>
      <c r="AM31" s="129"/>
      <c r="AN31" s="129"/>
      <c r="AO31" s="129"/>
      <c r="AP31" s="129"/>
      <c r="AQ31" s="129"/>
      <c r="AR31" s="129"/>
      <c r="AS31" s="129"/>
      <c r="AT31" s="129"/>
      <c r="AU31" s="129"/>
      <c r="AV31" s="129"/>
      <c r="AW31" s="129"/>
      <c r="AX31" s="85"/>
      <c r="AY31" s="83" t="s">
        <v>2</v>
      </c>
      <c r="AZ31" s="130"/>
      <c r="BA31" s="82"/>
      <c r="BB31" s="77" t="str">
        <f>" " &amp; $BC$8</f>
        <v xml:space="preserve"> Patrick</v>
      </c>
      <c r="BC31" s="128"/>
      <c r="BD31" s="128"/>
      <c r="BE31" s="128"/>
      <c r="BF31" s="128"/>
      <c r="BG31" s="128"/>
      <c r="BH31" s="128"/>
      <c r="BI31" s="128"/>
      <c r="BJ31" s="128"/>
      <c r="BK31" s="128"/>
      <c r="BL31" s="128"/>
      <c r="BM31" s="128"/>
      <c r="BN31" s="128"/>
      <c r="BO31" s="128"/>
      <c r="BP31" s="128"/>
      <c r="BQ31" s="131"/>
      <c r="BR31" s="78">
        <v>1</v>
      </c>
      <c r="BS31" s="79"/>
      <c r="BT31" s="79"/>
      <c r="BU31" s="79"/>
      <c r="BV31" s="79"/>
      <c r="BW31" s="80" t="s">
        <v>2</v>
      </c>
      <c r="BX31" s="80"/>
      <c r="BY31" s="80"/>
      <c r="BZ31" s="79">
        <v>0</v>
      </c>
      <c r="CA31" s="79"/>
      <c r="CB31" s="79"/>
      <c r="CC31" s="79"/>
      <c r="CD31" s="81"/>
      <c r="CE31" s="65"/>
      <c r="CF31" s="19">
        <f t="shared" si="8"/>
        <v>1</v>
      </c>
      <c r="CG31" s="19">
        <f t="shared" si="9"/>
        <v>1</v>
      </c>
      <c r="CH31" s="19">
        <f t="shared" si="10"/>
        <v>0</v>
      </c>
      <c r="CI31" s="19">
        <f t="shared" si="11"/>
        <v>0</v>
      </c>
      <c r="CJ31" s="134"/>
    </row>
    <row r="32" spans="1:88" ht="11.25" customHeight="1" x14ac:dyDescent="0.3">
      <c r="A32" s="14"/>
      <c r="B32" s="61"/>
      <c r="C32" s="92"/>
      <c r="D32" s="93"/>
      <c r="E32" s="93"/>
      <c r="F32" s="94"/>
      <c r="G32" s="132"/>
      <c r="H32" s="82">
        <f t="shared" si="12"/>
        <v>16</v>
      </c>
      <c r="I32" s="80"/>
      <c r="J32" s="80"/>
      <c r="K32" s="83"/>
      <c r="L32" s="131"/>
      <c r="M32" s="82" t="str">
        <f t="shared" si="7"/>
        <v>3.2.</v>
      </c>
      <c r="N32" s="80"/>
      <c r="O32" s="80"/>
      <c r="P32" s="80"/>
      <c r="Q32" s="83"/>
      <c r="R32" s="131"/>
      <c r="S32" s="84">
        <f t="shared" si="13"/>
        <v>0.91249999999999976</v>
      </c>
      <c r="T32" s="80"/>
      <c r="U32" s="80"/>
      <c r="V32" s="80"/>
      <c r="W32" s="83"/>
      <c r="X32" s="131"/>
      <c r="Y32" s="82" t="str">
        <f>$Y$16</f>
        <v>Fernseher (links)</v>
      </c>
      <c r="Z32" s="80"/>
      <c r="AA32" s="80"/>
      <c r="AB32" s="80"/>
      <c r="AC32" s="80"/>
      <c r="AD32" s="80"/>
      <c r="AE32" s="80"/>
      <c r="AF32" s="80"/>
      <c r="AG32" s="80"/>
      <c r="AH32" s="83"/>
      <c r="AI32" s="131"/>
      <c r="AJ32" s="129" t="str">
        <f>$AO$8 &amp; " "</f>
        <v xml:space="preserve">Markus </v>
      </c>
      <c r="AK32" s="129"/>
      <c r="AL32" s="129"/>
      <c r="AM32" s="129"/>
      <c r="AN32" s="129"/>
      <c r="AO32" s="129"/>
      <c r="AP32" s="129"/>
      <c r="AQ32" s="129"/>
      <c r="AR32" s="129"/>
      <c r="AS32" s="129"/>
      <c r="AT32" s="129"/>
      <c r="AU32" s="129"/>
      <c r="AV32" s="129"/>
      <c r="AW32" s="129"/>
      <c r="AX32" s="85"/>
      <c r="AY32" s="83" t="s">
        <v>2</v>
      </c>
      <c r="AZ32" s="130"/>
      <c r="BA32" s="82"/>
      <c r="BB32" s="77" t="str">
        <f>" " &amp; $M$8</f>
        <v xml:space="preserve"> Ratze</v>
      </c>
      <c r="BC32" s="128"/>
      <c r="BD32" s="128"/>
      <c r="BE32" s="128"/>
      <c r="BF32" s="128"/>
      <c r="BG32" s="128"/>
      <c r="BH32" s="128"/>
      <c r="BI32" s="128"/>
      <c r="BJ32" s="128"/>
      <c r="BK32" s="128"/>
      <c r="BL32" s="128"/>
      <c r="BM32" s="128"/>
      <c r="BN32" s="128"/>
      <c r="BO32" s="128"/>
      <c r="BP32" s="128"/>
      <c r="BQ32" s="131"/>
      <c r="BR32" s="78">
        <v>2</v>
      </c>
      <c r="BS32" s="79"/>
      <c r="BT32" s="79"/>
      <c r="BU32" s="79"/>
      <c r="BV32" s="79"/>
      <c r="BW32" s="80" t="s">
        <v>2</v>
      </c>
      <c r="BX32" s="80"/>
      <c r="BY32" s="80"/>
      <c r="BZ32" s="79">
        <v>0</v>
      </c>
      <c r="CA32" s="79"/>
      <c r="CB32" s="79"/>
      <c r="CC32" s="79"/>
      <c r="CD32" s="81"/>
      <c r="CE32" s="65"/>
      <c r="CF32" s="19">
        <f t="shared" si="8"/>
        <v>1</v>
      </c>
      <c r="CG32" s="19">
        <f t="shared" si="9"/>
        <v>1</v>
      </c>
      <c r="CH32" s="19">
        <f t="shared" si="10"/>
        <v>0</v>
      </c>
      <c r="CI32" s="19">
        <f t="shared" si="11"/>
        <v>0</v>
      </c>
      <c r="CJ32" s="134"/>
    </row>
    <row r="33" spans="1:88" ht="11.25" customHeight="1" x14ac:dyDescent="0.3">
      <c r="A33" s="14"/>
      <c r="B33" s="61"/>
      <c r="C33" s="92"/>
      <c r="D33" s="93"/>
      <c r="E33" s="93"/>
      <c r="F33" s="94"/>
      <c r="G33" s="132"/>
      <c r="H33" s="82">
        <f t="shared" si="12"/>
        <v>17</v>
      </c>
      <c r="I33" s="80"/>
      <c r="J33" s="80"/>
      <c r="K33" s="83"/>
      <c r="L33" s="131"/>
      <c r="M33" s="82" t="str">
        <f t="shared" si="7"/>
        <v>3.2.</v>
      </c>
      <c r="N33" s="80"/>
      <c r="O33" s="80"/>
      <c r="P33" s="80"/>
      <c r="Q33" s="83"/>
      <c r="R33" s="131"/>
      <c r="S33" s="84">
        <f t="shared" si="13"/>
        <v>0.92083333333333306</v>
      </c>
      <c r="T33" s="80"/>
      <c r="U33" s="80"/>
      <c r="V33" s="80"/>
      <c r="W33" s="83"/>
      <c r="X33" s="131"/>
      <c r="Y33" s="82" t="str">
        <f>$Y$17</f>
        <v>Fernseher (rechts)</v>
      </c>
      <c r="Z33" s="80"/>
      <c r="AA33" s="80"/>
      <c r="AB33" s="80"/>
      <c r="AC33" s="80"/>
      <c r="AD33" s="80"/>
      <c r="AE33" s="80"/>
      <c r="AF33" s="80"/>
      <c r="AG33" s="80"/>
      <c r="AH33" s="83"/>
      <c r="AI33" s="131"/>
      <c r="AJ33" s="129" t="str">
        <f>$BC$8 &amp; " "</f>
        <v xml:space="preserve">Patrick </v>
      </c>
      <c r="AK33" s="129"/>
      <c r="AL33" s="129"/>
      <c r="AM33" s="129"/>
      <c r="AN33" s="129"/>
      <c r="AO33" s="129"/>
      <c r="AP33" s="129"/>
      <c r="AQ33" s="129"/>
      <c r="AR33" s="129"/>
      <c r="AS33" s="129"/>
      <c r="AT33" s="129"/>
      <c r="AU33" s="129"/>
      <c r="AV33" s="129"/>
      <c r="AW33" s="129"/>
      <c r="AX33" s="85"/>
      <c r="AY33" s="83" t="s">
        <v>2</v>
      </c>
      <c r="AZ33" s="130"/>
      <c r="BA33" s="82"/>
      <c r="BB33" s="77" t="str">
        <f>" " &amp; $AA$8</f>
        <v xml:space="preserve"> Schmiddi</v>
      </c>
      <c r="BC33" s="128"/>
      <c r="BD33" s="128"/>
      <c r="BE33" s="128"/>
      <c r="BF33" s="128"/>
      <c r="BG33" s="128"/>
      <c r="BH33" s="128"/>
      <c r="BI33" s="128"/>
      <c r="BJ33" s="128"/>
      <c r="BK33" s="128"/>
      <c r="BL33" s="128"/>
      <c r="BM33" s="128"/>
      <c r="BN33" s="128"/>
      <c r="BO33" s="128"/>
      <c r="BP33" s="128"/>
      <c r="BQ33" s="131"/>
      <c r="BR33" s="78">
        <v>3</v>
      </c>
      <c r="BS33" s="79"/>
      <c r="BT33" s="79"/>
      <c r="BU33" s="79"/>
      <c r="BV33" s="79"/>
      <c r="BW33" s="80" t="s">
        <v>2</v>
      </c>
      <c r="BX33" s="80"/>
      <c r="BY33" s="80"/>
      <c r="BZ33" s="79">
        <v>1</v>
      </c>
      <c r="CA33" s="79"/>
      <c r="CB33" s="79"/>
      <c r="CC33" s="79"/>
      <c r="CD33" s="81"/>
      <c r="CE33" s="65"/>
      <c r="CF33" s="19">
        <f t="shared" si="8"/>
        <v>1</v>
      </c>
      <c r="CG33" s="19">
        <f t="shared" si="9"/>
        <v>1</v>
      </c>
      <c r="CH33" s="19">
        <f t="shared" si="10"/>
        <v>0</v>
      </c>
      <c r="CI33" s="19">
        <f t="shared" si="11"/>
        <v>0</v>
      </c>
      <c r="CJ33" s="134"/>
    </row>
    <row r="34" spans="1:88" ht="11.25" customHeight="1" x14ac:dyDescent="0.3">
      <c r="A34" s="14"/>
      <c r="B34" s="61"/>
      <c r="C34" s="92"/>
      <c r="D34" s="93"/>
      <c r="E34" s="93"/>
      <c r="F34" s="94"/>
      <c r="G34" s="132"/>
      <c r="H34" s="82">
        <f t="shared" si="12"/>
        <v>18</v>
      </c>
      <c r="I34" s="80"/>
      <c r="J34" s="80"/>
      <c r="K34" s="83"/>
      <c r="L34" s="131"/>
      <c r="M34" s="82" t="str">
        <f t="shared" si="7"/>
        <v>3.2.</v>
      </c>
      <c r="N34" s="80"/>
      <c r="O34" s="80"/>
      <c r="P34" s="80"/>
      <c r="Q34" s="83"/>
      <c r="R34" s="131"/>
      <c r="S34" s="84">
        <f t="shared" si="13"/>
        <v>0.92083333333333306</v>
      </c>
      <c r="T34" s="80"/>
      <c r="U34" s="80"/>
      <c r="V34" s="80"/>
      <c r="W34" s="83"/>
      <c r="X34" s="131"/>
      <c r="Y34" s="82" t="str">
        <f>$Y$16</f>
        <v>Fernseher (links)</v>
      </c>
      <c r="Z34" s="80"/>
      <c r="AA34" s="80"/>
      <c r="AB34" s="80"/>
      <c r="AC34" s="80"/>
      <c r="AD34" s="80"/>
      <c r="AE34" s="80"/>
      <c r="AF34" s="80"/>
      <c r="AG34" s="80"/>
      <c r="AH34" s="83"/>
      <c r="AI34" s="131"/>
      <c r="AJ34" s="129" t="str">
        <f>$BQ$8 &amp; " "</f>
        <v xml:space="preserve">Christoph </v>
      </c>
      <c r="AK34" s="129"/>
      <c r="AL34" s="129"/>
      <c r="AM34" s="129"/>
      <c r="AN34" s="129"/>
      <c r="AO34" s="129"/>
      <c r="AP34" s="129"/>
      <c r="AQ34" s="129"/>
      <c r="AR34" s="129"/>
      <c r="AS34" s="129"/>
      <c r="AT34" s="129"/>
      <c r="AU34" s="129"/>
      <c r="AV34" s="129"/>
      <c r="AW34" s="129"/>
      <c r="AX34" s="85"/>
      <c r="AY34" s="83" t="s">
        <v>2</v>
      </c>
      <c r="AZ34" s="130"/>
      <c r="BA34" s="82"/>
      <c r="BB34" s="77" t="str">
        <f>" " &amp; $AO$8</f>
        <v xml:space="preserve"> Markus</v>
      </c>
      <c r="BC34" s="128"/>
      <c r="BD34" s="128"/>
      <c r="BE34" s="128"/>
      <c r="BF34" s="128"/>
      <c r="BG34" s="128"/>
      <c r="BH34" s="128"/>
      <c r="BI34" s="128"/>
      <c r="BJ34" s="128"/>
      <c r="BK34" s="128"/>
      <c r="BL34" s="128"/>
      <c r="BM34" s="128"/>
      <c r="BN34" s="128"/>
      <c r="BO34" s="128"/>
      <c r="BP34" s="128"/>
      <c r="BQ34" s="131"/>
      <c r="BR34" s="78">
        <v>3</v>
      </c>
      <c r="BS34" s="79"/>
      <c r="BT34" s="79"/>
      <c r="BU34" s="79"/>
      <c r="BV34" s="79"/>
      <c r="BW34" s="80" t="s">
        <v>2</v>
      </c>
      <c r="BX34" s="80"/>
      <c r="BY34" s="80"/>
      <c r="BZ34" s="79">
        <v>1</v>
      </c>
      <c r="CA34" s="79"/>
      <c r="CB34" s="79"/>
      <c r="CC34" s="79"/>
      <c r="CD34" s="81"/>
      <c r="CE34" s="65"/>
      <c r="CF34" s="19">
        <f t="shared" si="8"/>
        <v>1</v>
      </c>
      <c r="CG34" s="19">
        <f t="shared" si="9"/>
        <v>1</v>
      </c>
      <c r="CH34" s="19">
        <f t="shared" si="10"/>
        <v>0</v>
      </c>
      <c r="CI34" s="19">
        <f t="shared" si="11"/>
        <v>0</v>
      </c>
      <c r="CJ34" s="134"/>
    </row>
    <row r="35" spans="1:88" ht="11.25" customHeight="1" x14ac:dyDescent="0.3">
      <c r="A35" s="14"/>
      <c r="B35" s="61"/>
      <c r="C35" s="92"/>
      <c r="D35" s="93"/>
      <c r="E35" s="93"/>
      <c r="F35" s="94"/>
      <c r="G35" s="132"/>
      <c r="H35" s="82">
        <f t="shared" si="12"/>
        <v>19</v>
      </c>
      <c r="I35" s="80"/>
      <c r="J35" s="80"/>
      <c r="K35" s="83"/>
      <c r="L35" s="131"/>
      <c r="M35" s="82" t="str">
        <f t="shared" si="7"/>
        <v>3.2.</v>
      </c>
      <c r="N35" s="80"/>
      <c r="O35" s="80"/>
      <c r="P35" s="80"/>
      <c r="Q35" s="83"/>
      <c r="R35" s="131"/>
      <c r="S35" s="84">
        <f t="shared" si="13"/>
        <v>0.92916666666666636</v>
      </c>
      <c r="T35" s="80"/>
      <c r="U35" s="80"/>
      <c r="V35" s="80"/>
      <c r="W35" s="83"/>
      <c r="X35" s="131"/>
      <c r="Y35" s="82" t="str">
        <f>$Y$17</f>
        <v>Fernseher (rechts)</v>
      </c>
      <c r="Z35" s="80"/>
      <c r="AA35" s="80"/>
      <c r="AB35" s="80"/>
      <c r="AC35" s="80"/>
      <c r="AD35" s="80"/>
      <c r="AE35" s="80"/>
      <c r="AF35" s="80"/>
      <c r="AG35" s="80"/>
      <c r="AH35" s="83"/>
      <c r="AI35" s="131"/>
      <c r="AJ35" s="129" t="str">
        <f>$M$8 &amp; " "</f>
        <v xml:space="preserve">Ratze </v>
      </c>
      <c r="AK35" s="129"/>
      <c r="AL35" s="129"/>
      <c r="AM35" s="129"/>
      <c r="AN35" s="129"/>
      <c r="AO35" s="129"/>
      <c r="AP35" s="129"/>
      <c r="AQ35" s="129"/>
      <c r="AR35" s="129"/>
      <c r="AS35" s="129"/>
      <c r="AT35" s="129"/>
      <c r="AU35" s="129"/>
      <c r="AV35" s="129"/>
      <c r="AW35" s="129"/>
      <c r="AX35" s="85"/>
      <c r="AY35" s="83" t="s">
        <v>2</v>
      </c>
      <c r="AZ35" s="130"/>
      <c r="BA35" s="82"/>
      <c r="BB35" s="77" t="str">
        <f>" " &amp; $BC$8</f>
        <v xml:space="preserve"> Patrick</v>
      </c>
      <c r="BC35" s="128"/>
      <c r="BD35" s="128"/>
      <c r="BE35" s="128"/>
      <c r="BF35" s="128"/>
      <c r="BG35" s="128"/>
      <c r="BH35" s="128"/>
      <c r="BI35" s="128"/>
      <c r="BJ35" s="128"/>
      <c r="BK35" s="128"/>
      <c r="BL35" s="128"/>
      <c r="BM35" s="128"/>
      <c r="BN35" s="128"/>
      <c r="BO35" s="128"/>
      <c r="BP35" s="128"/>
      <c r="BQ35" s="131"/>
      <c r="BR35" s="78">
        <v>3</v>
      </c>
      <c r="BS35" s="79"/>
      <c r="BT35" s="79"/>
      <c r="BU35" s="79"/>
      <c r="BV35" s="79"/>
      <c r="BW35" s="80" t="s">
        <v>2</v>
      </c>
      <c r="BX35" s="80"/>
      <c r="BY35" s="80"/>
      <c r="BZ35" s="79">
        <v>1</v>
      </c>
      <c r="CA35" s="79"/>
      <c r="CB35" s="79"/>
      <c r="CC35" s="79"/>
      <c r="CD35" s="81"/>
      <c r="CE35" s="65"/>
      <c r="CF35" s="19">
        <f t="shared" si="8"/>
        <v>1</v>
      </c>
      <c r="CG35" s="19">
        <f t="shared" si="9"/>
        <v>1</v>
      </c>
      <c r="CH35" s="19">
        <f t="shared" si="10"/>
        <v>0</v>
      </c>
      <c r="CI35" s="19">
        <f t="shared" si="11"/>
        <v>0</v>
      </c>
      <c r="CJ35" s="134"/>
    </row>
    <row r="36" spans="1:88" ht="11.25" customHeight="1" x14ac:dyDescent="0.3">
      <c r="A36" s="14"/>
      <c r="B36" s="61"/>
      <c r="C36" s="95"/>
      <c r="D36" s="96"/>
      <c r="E36" s="96"/>
      <c r="F36" s="97"/>
      <c r="G36" s="132"/>
      <c r="H36" s="82">
        <f t="shared" si="12"/>
        <v>20</v>
      </c>
      <c r="I36" s="80"/>
      <c r="J36" s="80"/>
      <c r="K36" s="83"/>
      <c r="L36" s="131"/>
      <c r="M36" s="82" t="str">
        <f t="shared" si="7"/>
        <v>3.2.</v>
      </c>
      <c r="N36" s="80"/>
      <c r="O36" s="80"/>
      <c r="P36" s="80"/>
      <c r="Q36" s="83"/>
      <c r="R36" s="131"/>
      <c r="S36" s="84">
        <f t="shared" si="13"/>
        <v>0.92916666666666636</v>
      </c>
      <c r="T36" s="80"/>
      <c r="U36" s="80"/>
      <c r="V36" s="80"/>
      <c r="W36" s="83"/>
      <c r="X36" s="131"/>
      <c r="Y36" s="82" t="str">
        <f>$Y$16</f>
        <v>Fernseher (links)</v>
      </c>
      <c r="Z36" s="80"/>
      <c r="AA36" s="80"/>
      <c r="AB36" s="80"/>
      <c r="AC36" s="80"/>
      <c r="AD36" s="80"/>
      <c r="AE36" s="80"/>
      <c r="AF36" s="80"/>
      <c r="AG36" s="80"/>
      <c r="AH36" s="83"/>
      <c r="AI36" s="131"/>
      <c r="AJ36" s="129" t="str">
        <f>$AA$8 &amp; " "</f>
        <v xml:space="preserve">Schmiddi </v>
      </c>
      <c r="AK36" s="129"/>
      <c r="AL36" s="129"/>
      <c r="AM36" s="129"/>
      <c r="AN36" s="129"/>
      <c r="AO36" s="129"/>
      <c r="AP36" s="129"/>
      <c r="AQ36" s="129"/>
      <c r="AR36" s="129"/>
      <c r="AS36" s="129"/>
      <c r="AT36" s="129"/>
      <c r="AU36" s="129"/>
      <c r="AV36" s="129"/>
      <c r="AW36" s="129"/>
      <c r="AX36" s="85"/>
      <c r="AY36" s="83" t="s">
        <v>2</v>
      </c>
      <c r="AZ36" s="130"/>
      <c r="BA36" s="82"/>
      <c r="BB36" s="77" t="str">
        <f>" " &amp; $BQ$8</f>
        <v xml:space="preserve"> Christoph</v>
      </c>
      <c r="BC36" s="128"/>
      <c r="BD36" s="128"/>
      <c r="BE36" s="128"/>
      <c r="BF36" s="128"/>
      <c r="BG36" s="128"/>
      <c r="BH36" s="128"/>
      <c r="BI36" s="128"/>
      <c r="BJ36" s="128"/>
      <c r="BK36" s="128"/>
      <c r="BL36" s="128"/>
      <c r="BM36" s="128"/>
      <c r="BN36" s="128"/>
      <c r="BO36" s="128"/>
      <c r="BP36" s="128"/>
      <c r="BQ36" s="131"/>
      <c r="BR36" s="78">
        <v>0</v>
      </c>
      <c r="BS36" s="79"/>
      <c r="BT36" s="79"/>
      <c r="BU36" s="79"/>
      <c r="BV36" s="79"/>
      <c r="BW36" s="80" t="s">
        <v>2</v>
      </c>
      <c r="BX36" s="80"/>
      <c r="BY36" s="80"/>
      <c r="BZ36" s="79">
        <v>3</v>
      </c>
      <c r="CA36" s="79"/>
      <c r="CB36" s="79"/>
      <c r="CC36" s="79"/>
      <c r="CD36" s="81"/>
      <c r="CE36" s="65"/>
      <c r="CF36" s="19">
        <f t="shared" si="8"/>
        <v>1</v>
      </c>
      <c r="CG36" s="19">
        <f t="shared" si="9"/>
        <v>0</v>
      </c>
      <c r="CH36" s="19">
        <f t="shared" si="10"/>
        <v>0</v>
      </c>
      <c r="CI36" s="19">
        <f t="shared" si="11"/>
        <v>1</v>
      </c>
      <c r="CJ36" s="134"/>
    </row>
    <row r="37" spans="1:88" ht="7.5" customHeight="1" x14ac:dyDescent="0.3">
      <c r="A37" s="14"/>
      <c r="B37" s="47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9"/>
      <c r="CF37" s="19"/>
      <c r="CG37" s="19"/>
      <c r="CH37" s="19"/>
      <c r="CI37" s="19"/>
      <c r="CJ37" s="134"/>
    </row>
    <row r="38" spans="1:88" ht="11.25" hidden="1" customHeight="1" x14ac:dyDescent="0.3">
      <c r="A38" s="14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  <c r="BA38" s="58"/>
      <c r="BB38" s="58"/>
      <c r="BC38" s="58"/>
      <c r="BD38" s="58"/>
      <c r="BE38" s="58"/>
      <c r="BF38" s="58"/>
      <c r="BG38" s="58"/>
      <c r="BH38" s="58"/>
      <c r="BI38" s="58"/>
      <c r="BJ38" s="58"/>
      <c r="BK38" s="58"/>
      <c r="BL38" s="58"/>
      <c r="BM38" s="58"/>
      <c r="BN38" s="58"/>
      <c r="BO38" s="58"/>
      <c r="BP38" s="58"/>
      <c r="BQ38" s="58"/>
      <c r="BR38" s="58"/>
      <c r="BS38" s="58"/>
      <c r="BT38" s="58"/>
      <c r="BU38" s="58"/>
      <c r="BV38" s="58"/>
      <c r="BW38" s="58"/>
      <c r="BX38" s="58"/>
      <c r="BY38" s="58"/>
      <c r="BZ38" s="58"/>
      <c r="CA38" s="58"/>
      <c r="CB38" s="58"/>
      <c r="CC38" s="58"/>
      <c r="CD38" s="58"/>
      <c r="CE38" s="58"/>
      <c r="CF38" s="19"/>
      <c r="CG38" s="19"/>
      <c r="CH38" s="19"/>
      <c r="CI38" s="19"/>
      <c r="CJ38" s="134"/>
    </row>
    <row r="39" spans="1:88" ht="7.5" hidden="1" customHeight="1" x14ac:dyDescent="0.3">
      <c r="A39" s="14"/>
      <c r="B39" s="59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L39" s="58"/>
      <c r="BM39" s="58"/>
      <c r="BN39" s="58"/>
      <c r="BO39" s="58"/>
      <c r="BP39" s="58"/>
      <c r="BQ39" s="58"/>
      <c r="BR39" s="58"/>
      <c r="BS39" s="58"/>
      <c r="BT39" s="58"/>
      <c r="BU39" s="58"/>
      <c r="BV39" s="58"/>
      <c r="BW39" s="58"/>
      <c r="BX39" s="58"/>
      <c r="BY39" s="58"/>
      <c r="BZ39" s="58"/>
      <c r="CA39" s="58"/>
      <c r="CB39" s="58"/>
      <c r="CC39" s="58"/>
      <c r="CD39" s="58"/>
      <c r="CE39" s="60"/>
      <c r="CF39" s="19"/>
      <c r="CG39" s="19"/>
      <c r="CH39" s="19"/>
      <c r="CI39" s="19"/>
      <c r="CJ39" s="134"/>
    </row>
    <row r="40" spans="1:88" ht="15" hidden="1" customHeight="1" x14ac:dyDescent="0.3">
      <c r="A40" s="14"/>
      <c r="B40" s="61"/>
      <c r="C40" s="62" t="s">
        <v>11</v>
      </c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  <c r="BI40" s="63"/>
      <c r="BJ40" s="63"/>
      <c r="BK40" s="63"/>
      <c r="BL40" s="63"/>
      <c r="BM40" s="63"/>
      <c r="BN40" s="63"/>
      <c r="BO40" s="63"/>
      <c r="BP40" s="63"/>
      <c r="BQ40" s="63"/>
      <c r="BR40" s="63"/>
      <c r="BS40" s="63"/>
      <c r="BT40" s="63"/>
      <c r="BU40" s="63"/>
      <c r="BV40" s="63"/>
      <c r="BW40" s="63"/>
      <c r="BX40" s="63"/>
      <c r="BY40" s="63"/>
      <c r="BZ40" s="63"/>
      <c r="CA40" s="63"/>
      <c r="CB40" s="63"/>
      <c r="CC40" s="63"/>
      <c r="CD40" s="64"/>
      <c r="CE40" s="65"/>
      <c r="CF40" s="19"/>
      <c r="CG40" s="19"/>
      <c r="CH40" s="19"/>
      <c r="CI40" s="19"/>
      <c r="CJ40" s="134"/>
    </row>
    <row r="41" spans="1:88" ht="7.5" hidden="1" customHeight="1" x14ac:dyDescent="0.3">
      <c r="A41" s="14"/>
      <c r="B41" s="61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8"/>
      <c r="BQ41" s="58"/>
      <c r="BR41" s="58"/>
      <c r="BS41" s="58"/>
      <c r="BT41" s="58"/>
      <c r="BU41" s="58"/>
      <c r="BV41" s="58"/>
      <c r="BW41" s="58"/>
      <c r="BX41" s="58"/>
      <c r="BY41" s="58"/>
      <c r="BZ41" s="58"/>
      <c r="CA41" s="58"/>
      <c r="CB41" s="58"/>
      <c r="CC41" s="58"/>
      <c r="CD41" s="58"/>
      <c r="CE41" s="65"/>
      <c r="CF41" s="19"/>
      <c r="CG41" s="19"/>
      <c r="CH41" s="19"/>
      <c r="CI41" s="19"/>
      <c r="CJ41" s="134"/>
    </row>
    <row r="42" spans="1:88" s="3" customFormat="1" ht="11.25" hidden="1" customHeight="1" x14ac:dyDescent="0.3">
      <c r="A42" s="14"/>
      <c r="B42" s="61"/>
      <c r="C42" s="57" t="s">
        <v>12</v>
      </c>
      <c r="D42" s="57"/>
      <c r="E42" s="57"/>
      <c r="F42" s="57"/>
      <c r="G42" s="57"/>
      <c r="H42" s="66" t="str">
        <f>" Spieler"</f>
        <v xml:space="preserve"> Spieler</v>
      </c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8"/>
      <c r="T42" s="57" t="s">
        <v>13</v>
      </c>
      <c r="U42" s="57"/>
      <c r="V42" s="57"/>
      <c r="W42" s="57"/>
      <c r="X42" s="57"/>
      <c r="Y42" s="69"/>
      <c r="Z42" s="70" t="s">
        <v>14</v>
      </c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 t="s">
        <v>15</v>
      </c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2" t="s">
        <v>16</v>
      </c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 t="s">
        <v>17</v>
      </c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69"/>
      <c r="BS42" s="56" t="s">
        <v>18</v>
      </c>
      <c r="BT42" s="57"/>
      <c r="BU42" s="57"/>
      <c r="BV42" s="57"/>
      <c r="BW42" s="57"/>
      <c r="BX42" s="69" t="s">
        <v>19</v>
      </c>
      <c r="BY42" s="74"/>
      <c r="BZ42" s="74"/>
      <c r="CA42" s="74"/>
      <c r="CB42" s="75" t="s">
        <v>22</v>
      </c>
      <c r="CC42" s="74"/>
      <c r="CD42" s="72"/>
      <c r="CE42" s="65"/>
      <c r="CF42" s="18"/>
      <c r="CG42" s="18"/>
      <c r="CH42" s="18"/>
      <c r="CI42" s="18"/>
      <c r="CJ42" s="134"/>
    </row>
    <row r="43" spans="1:88" ht="11.25" hidden="1" customHeight="1" x14ac:dyDescent="0.3">
      <c r="A43" s="14"/>
      <c r="B43" s="61"/>
      <c r="C43" s="42">
        <f>RANK($BX43,$BX$43:$BX$47,0)</f>
        <v>3</v>
      </c>
      <c r="D43" s="43"/>
      <c r="E43" s="43"/>
      <c r="F43" s="43"/>
      <c r="G43" s="43"/>
      <c r="H43" s="125" t="str">
        <f>" " &amp; $M$8</f>
        <v xml:space="preserve"> Ratze</v>
      </c>
      <c r="I43" s="126"/>
      <c r="J43" s="126"/>
      <c r="K43" s="126"/>
      <c r="L43" s="126"/>
      <c r="M43" s="126"/>
      <c r="N43" s="126"/>
      <c r="O43" s="126"/>
      <c r="P43" s="126"/>
      <c r="Q43" s="126"/>
      <c r="R43" s="126"/>
      <c r="S43" s="127"/>
      <c r="T43" s="42">
        <f>CF16+CF18+CF21+CF24+CF27+CF29+CF32+CF35</f>
        <v>8</v>
      </c>
      <c r="U43" s="43"/>
      <c r="V43" s="43"/>
      <c r="W43" s="43"/>
      <c r="X43" s="43"/>
      <c r="Y43" s="44"/>
      <c r="Z43" s="59">
        <f>CG16+CI18+CG21+CI24+CI27+CG29+CI32+CG35</f>
        <v>3</v>
      </c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5">
        <f>CH16+CH18+CH21+CH24+CH27+CH29+CH32+CH35</f>
        <v>1</v>
      </c>
      <c r="AL43" s="43"/>
      <c r="AM43" s="43"/>
      <c r="AN43" s="43"/>
      <c r="AO43" s="43"/>
      <c r="AP43" s="43"/>
      <c r="AQ43" s="43"/>
      <c r="AR43" s="43"/>
      <c r="AS43" s="43"/>
      <c r="AT43" s="43"/>
      <c r="AU43" s="45"/>
      <c r="AV43" s="55">
        <f>CI16+CG18+CI21+CG24+CG27+CI29+CG32+CI35</f>
        <v>4</v>
      </c>
      <c r="AW43" s="43"/>
      <c r="AX43" s="43"/>
      <c r="AY43" s="43"/>
      <c r="AZ43" s="43"/>
      <c r="BA43" s="43"/>
      <c r="BB43" s="43"/>
      <c r="BC43" s="43"/>
      <c r="BD43" s="43"/>
      <c r="BE43" s="43"/>
      <c r="BF43" s="45"/>
      <c r="BG43" s="42">
        <f>BR16+BZ18+BR21+BZ24+BZ27+BR29+BZ32+BR35</f>
        <v>12</v>
      </c>
      <c r="BH43" s="43"/>
      <c r="BI43" s="43"/>
      <c r="BJ43" s="43"/>
      <c r="BK43" s="43"/>
      <c r="BL43" s="43" t="s">
        <v>2</v>
      </c>
      <c r="BM43" s="43"/>
      <c r="BN43" s="43">
        <f>BZ16+BR18+BZ21+BR24+BR27+BZ29+BR32+BZ35</f>
        <v>13</v>
      </c>
      <c r="BO43" s="43"/>
      <c r="BP43" s="43"/>
      <c r="BQ43" s="43"/>
      <c r="BR43" s="45"/>
      <c r="BS43" s="55">
        <f>BG43-BN43</f>
        <v>-1</v>
      </c>
      <c r="BT43" s="43"/>
      <c r="BU43" s="43"/>
      <c r="BV43" s="43"/>
      <c r="BW43" s="43"/>
      <c r="BX43" s="42">
        <f>(Z43*3)+AK43</f>
        <v>10</v>
      </c>
      <c r="BY43" s="43"/>
      <c r="BZ43" s="43"/>
      <c r="CA43" s="43"/>
      <c r="CB43" s="55">
        <f>BX43+ROW()/1000</f>
        <v>10.042999999999999</v>
      </c>
      <c r="CC43" s="43"/>
      <c r="CD43" s="44"/>
      <c r="CE43" s="65"/>
      <c r="CF43" s="19"/>
      <c r="CG43" s="19"/>
      <c r="CH43" s="19"/>
      <c r="CI43" s="19"/>
      <c r="CJ43" s="134"/>
    </row>
    <row r="44" spans="1:88" ht="11.25" hidden="1" customHeight="1" x14ac:dyDescent="0.3">
      <c r="A44" s="14"/>
      <c r="B44" s="61"/>
      <c r="C44" s="42">
        <f>RANK($BX44,$BX$43:$BX$47,0)</f>
        <v>4</v>
      </c>
      <c r="D44" s="43"/>
      <c r="E44" s="43"/>
      <c r="F44" s="43"/>
      <c r="G44" s="43"/>
      <c r="H44" s="125" t="str">
        <f>" " &amp; $AA$8</f>
        <v xml:space="preserve"> Schmiddi</v>
      </c>
      <c r="I44" s="126"/>
      <c r="J44" s="126"/>
      <c r="K44" s="126"/>
      <c r="L44" s="126"/>
      <c r="M44" s="126"/>
      <c r="N44" s="126"/>
      <c r="O44" s="126"/>
      <c r="P44" s="126"/>
      <c r="Q44" s="126"/>
      <c r="R44" s="126"/>
      <c r="S44" s="127"/>
      <c r="T44" s="42">
        <f>CF16+CF19+CF22+CF25+CF27+CF30+CF33+CF36</f>
        <v>8</v>
      </c>
      <c r="U44" s="43"/>
      <c r="V44" s="43"/>
      <c r="W44" s="43"/>
      <c r="X44" s="43"/>
      <c r="Y44" s="44"/>
      <c r="Z44" s="59">
        <f>CI16+CG19+CG22+CI25+CG27+CI30+CI33+CG36</f>
        <v>2</v>
      </c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5">
        <f>CH16+CH19+CH22+CH25+CH27+CH30+CH33+CH36</f>
        <v>2</v>
      </c>
      <c r="AL44" s="43"/>
      <c r="AM44" s="43"/>
      <c r="AN44" s="43"/>
      <c r="AO44" s="43"/>
      <c r="AP44" s="43"/>
      <c r="AQ44" s="43"/>
      <c r="AR44" s="43"/>
      <c r="AS44" s="43"/>
      <c r="AT44" s="43"/>
      <c r="AU44" s="45"/>
      <c r="AV44" s="55">
        <f>CG16+CI19+CI22+CG25+CI27+CG30+CG33+CI36</f>
        <v>4</v>
      </c>
      <c r="AW44" s="43"/>
      <c r="AX44" s="43"/>
      <c r="AY44" s="43"/>
      <c r="AZ44" s="43"/>
      <c r="BA44" s="43"/>
      <c r="BB44" s="43"/>
      <c r="BC44" s="43"/>
      <c r="BD44" s="43"/>
      <c r="BE44" s="43"/>
      <c r="BF44" s="45"/>
      <c r="BG44" s="42">
        <f>BZ16+BR19+BR22+BZ25+BR27+BZ30+BZ33+BR36</f>
        <v>10</v>
      </c>
      <c r="BH44" s="43"/>
      <c r="BI44" s="43"/>
      <c r="BJ44" s="43"/>
      <c r="BK44" s="43" t="s">
        <v>2</v>
      </c>
      <c r="BL44" s="43" t="s">
        <v>2</v>
      </c>
      <c r="BM44" s="43"/>
      <c r="BN44" s="43">
        <f>BR16+BZ19+BZ22+BR25+BZ27+BR30+BR33+BZ36</f>
        <v>14</v>
      </c>
      <c r="BO44" s="43"/>
      <c r="BP44" s="43"/>
      <c r="BQ44" s="43"/>
      <c r="BR44" s="45"/>
      <c r="BS44" s="55">
        <f>BG44-BN44</f>
        <v>-4</v>
      </c>
      <c r="BT44" s="43"/>
      <c r="BU44" s="43"/>
      <c r="BV44" s="43"/>
      <c r="BW44" s="43"/>
      <c r="BX44" s="42">
        <f>(Z44*3)+AK44</f>
        <v>8</v>
      </c>
      <c r="BY44" s="43"/>
      <c r="BZ44" s="43"/>
      <c r="CA44" s="43"/>
      <c r="CB44" s="55">
        <f>BX44+ROW()/1000</f>
        <v>8.0440000000000005</v>
      </c>
      <c r="CC44" s="43"/>
      <c r="CD44" s="44"/>
      <c r="CE44" s="65"/>
      <c r="CF44" s="19"/>
      <c r="CG44" s="19"/>
      <c r="CH44" s="19"/>
      <c r="CI44" s="19"/>
      <c r="CJ44" s="134"/>
    </row>
    <row r="45" spans="1:88" ht="11.25" hidden="1" customHeight="1" x14ac:dyDescent="0.3">
      <c r="A45" s="14"/>
      <c r="B45" s="61"/>
      <c r="C45" s="42">
        <f>RANK($BX45,$BX$43:$BX$47,0)</f>
        <v>1</v>
      </c>
      <c r="D45" s="43"/>
      <c r="E45" s="43"/>
      <c r="F45" s="43"/>
      <c r="G45" s="43"/>
      <c r="H45" s="125" t="str">
        <f>" " &amp; $AO$8</f>
        <v xml:space="preserve"> Markus</v>
      </c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7"/>
      <c r="T45" s="42">
        <f>CF17+CF19+CF21+CF23+CF28+CF30+CF32+CF34</f>
        <v>8</v>
      </c>
      <c r="U45" s="43"/>
      <c r="V45" s="43"/>
      <c r="W45" s="43"/>
      <c r="X45" s="43"/>
      <c r="Y45" s="44"/>
      <c r="Z45" s="59">
        <f>CG17+CI19+CI21+CG23+CI28+CG30+CG32+CI34</f>
        <v>5</v>
      </c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5">
        <f>CH17+CH19+CH21+CH23+CH28+CH30+CH32+CH34</f>
        <v>2</v>
      </c>
      <c r="AL45" s="43"/>
      <c r="AM45" s="43"/>
      <c r="AN45" s="43"/>
      <c r="AO45" s="43"/>
      <c r="AP45" s="43"/>
      <c r="AQ45" s="43"/>
      <c r="AR45" s="43"/>
      <c r="AS45" s="43"/>
      <c r="AT45" s="43"/>
      <c r="AU45" s="45"/>
      <c r="AV45" s="55">
        <f>CI17+CG19+CG21+CI23+CG28+CI30+CI32+CG34</f>
        <v>1</v>
      </c>
      <c r="AW45" s="43"/>
      <c r="AX45" s="43"/>
      <c r="AY45" s="43"/>
      <c r="AZ45" s="43"/>
      <c r="BA45" s="43"/>
      <c r="BB45" s="43"/>
      <c r="BC45" s="43"/>
      <c r="BD45" s="43"/>
      <c r="BE45" s="43"/>
      <c r="BF45" s="45"/>
      <c r="BG45" s="42">
        <f>BR17+BZ19+BZ21+BR23+BZ28+BR30+BR32+BZ34</f>
        <v>11</v>
      </c>
      <c r="BH45" s="43"/>
      <c r="BI45" s="43"/>
      <c r="BJ45" s="43"/>
      <c r="BK45" s="43" t="s">
        <v>2</v>
      </c>
      <c r="BL45" s="43" t="s">
        <v>2</v>
      </c>
      <c r="BM45" s="43"/>
      <c r="BN45" s="43">
        <f>BZ17+BR19+BR21+BZ23+BR28+BZ30+BZ32+BR34</f>
        <v>5</v>
      </c>
      <c r="BO45" s="43"/>
      <c r="BP45" s="43"/>
      <c r="BQ45" s="43"/>
      <c r="BR45" s="45"/>
      <c r="BS45" s="55">
        <f>BG45-BN45</f>
        <v>6</v>
      </c>
      <c r="BT45" s="43"/>
      <c r="BU45" s="43"/>
      <c r="BV45" s="43"/>
      <c r="BW45" s="43"/>
      <c r="BX45" s="42">
        <f>(Z45*3)+AK45</f>
        <v>17</v>
      </c>
      <c r="BY45" s="43"/>
      <c r="BZ45" s="43"/>
      <c r="CA45" s="43"/>
      <c r="CB45" s="55">
        <f>BX45+ROW()/1000</f>
        <v>17.045000000000002</v>
      </c>
      <c r="CC45" s="43"/>
      <c r="CD45" s="44"/>
      <c r="CE45" s="65"/>
      <c r="CF45" s="19"/>
      <c r="CG45" s="19"/>
      <c r="CH45" s="19"/>
      <c r="CI45" s="19"/>
      <c r="CJ45" s="134"/>
    </row>
    <row r="46" spans="1:88" ht="11.25" hidden="1" customHeight="1" x14ac:dyDescent="0.3">
      <c r="A46" s="14"/>
      <c r="B46" s="61"/>
      <c r="C46" s="42">
        <f>RANK($BX46,$BX$43:$BX$47,0)</f>
        <v>5</v>
      </c>
      <c r="D46" s="43"/>
      <c r="E46" s="43"/>
      <c r="F46" s="43"/>
      <c r="G46" s="43"/>
      <c r="H46" s="125" t="str">
        <f>" " &amp; $BC$8</f>
        <v xml:space="preserve"> Patrick</v>
      </c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7"/>
      <c r="T46" s="42">
        <f>CF17+CF20+CF22+CF24+CF28+CF31+CF33+CF35</f>
        <v>8</v>
      </c>
      <c r="U46" s="43"/>
      <c r="V46" s="43"/>
      <c r="W46" s="43"/>
      <c r="X46" s="43"/>
      <c r="Y46" s="44"/>
      <c r="Z46" s="59">
        <f>CI17+CG20+CI22+CG24+CG28+CI31+CG33+CI35</f>
        <v>2</v>
      </c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5">
        <f>CH17+CH20+CH22+CH24+CH28+CH31+CH33+CH35</f>
        <v>0</v>
      </c>
      <c r="AL46" s="43"/>
      <c r="AM46" s="43"/>
      <c r="AN46" s="43"/>
      <c r="AO46" s="43"/>
      <c r="AP46" s="43"/>
      <c r="AQ46" s="43"/>
      <c r="AR46" s="43"/>
      <c r="AS46" s="43"/>
      <c r="AT46" s="43"/>
      <c r="AU46" s="45"/>
      <c r="AV46" s="55">
        <f>CG17+CI20+CG22+CI24+CI28+CG31+CI33+CG35</f>
        <v>6</v>
      </c>
      <c r="AW46" s="43"/>
      <c r="AX46" s="43"/>
      <c r="AY46" s="43"/>
      <c r="AZ46" s="43"/>
      <c r="BA46" s="43"/>
      <c r="BB46" s="43"/>
      <c r="BC46" s="43"/>
      <c r="BD46" s="43"/>
      <c r="BE46" s="43"/>
      <c r="BF46" s="45"/>
      <c r="BG46" s="42">
        <f>BZ17+BR20+BZ22+BR24+BR28+BZ31+BR33+BZ35</f>
        <v>9</v>
      </c>
      <c r="BH46" s="43"/>
      <c r="BI46" s="43"/>
      <c r="BJ46" s="43"/>
      <c r="BK46" s="43" t="s">
        <v>2</v>
      </c>
      <c r="BL46" s="43" t="s">
        <v>2</v>
      </c>
      <c r="BM46" s="43"/>
      <c r="BN46" s="43">
        <f>BR17+BZ20+BR22+BZ24+BZ28+BR31+BZ33+BR35</f>
        <v>16</v>
      </c>
      <c r="BO46" s="43"/>
      <c r="BP46" s="43"/>
      <c r="BQ46" s="43"/>
      <c r="BR46" s="45"/>
      <c r="BS46" s="55">
        <f>BG46-BN46</f>
        <v>-7</v>
      </c>
      <c r="BT46" s="43"/>
      <c r="BU46" s="43"/>
      <c r="BV46" s="43"/>
      <c r="BW46" s="43"/>
      <c r="BX46" s="42">
        <f>(Z46*3)+AK46</f>
        <v>6</v>
      </c>
      <c r="BY46" s="43"/>
      <c r="BZ46" s="43"/>
      <c r="CA46" s="43"/>
      <c r="CB46" s="55">
        <f>BX46+ROW()/1000</f>
        <v>6.0460000000000003</v>
      </c>
      <c r="CC46" s="43"/>
      <c r="CD46" s="44"/>
      <c r="CE46" s="65"/>
      <c r="CF46" s="19"/>
      <c r="CG46" s="19"/>
      <c r="CH46" s="19"/>
      <c r="CI46" s="19"/>
      <c r="CJ46" s="134"/>
    </row>
    <row r="47" spans="1:88" ht="11.25" hidden="1" customHeight="1" x14ac:dyDescent="0.3">
      <c r="A47" s="14"/>
      <c r="B47" s="61"/>
      <c r="C47" s="42">
        <f>RANK($BX47,$BX$43:$BX$47,0)</f>
        <v>2</v>
      </c>
      <c r="D47" s="43"/>
      <c r="E47" s="43"/>
      <c r="F47" s="43"/>
      <c r="G47" s="43"/>
      <c r="H47" s="125" t="str">
        <f>" " &amp; $BQ$8</f>
        <v xml:space="preserve"> Christoph</v>
      </c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7"/>
      <c r="T47" s="42">
        <f>CF18+CF20+CF23+CF25+CF29+CF31+CF34+CF36</f>
        <v>8</v>
      </c>
      <c r="U47" s="43"/>
      <c r="V47" s="43"/>
      <c r="W47" s="43"/>
      <c r="X47" s="43"/>
      <c r="Y47" s="44"/>
      <c r="Z47" s="42">
        <f>CG18+CI20+CI23+CG25+CI29+CG31+CG34+CI36</f>
        <v>5</v>
      </c>
      <c r="AA47" s="43"/>
      <c r="AB47" s="43"/>
      <c r="AC47" s="43"/>
      <c r="AD47" s="43"/>
      <c r="AE47" s="43"/>
      <c r="AF47" s="43"/>
      <c r="AG47" s="43"/>
      <c r="AH47" s="43"/>
      <c r="AI47" s="43"/>
      <c r="AJ47" s="45"/>
      <c r="AK47" s="55">
        <f>CH18+CH20+CH23+CH25+CH29+CH31+CH34+CH36</f>
        <v>1</v>
      </c>
      <c r="AL47" s="43"/>
      <c r="AM47" s="43"/>
      <c r="AN47" s="43"/>
      <c r="AO47" s="43"/>
      <c r="AP47" s="43"/>
      <c r="AQ47" s="43"/>
      <c r="AR47" s="43"/>
      <c r="AS47" s="43"/>
      <c r="AT47" s="43"/>
      <c r="AU47" s="45"/>
      <c r="AV47" s="55">
        <f>CI18+CG20+CG23+CI25+CG29+CI31+CI34+CG36</f>
        <v>2</v>
      </c>
      <c r="AW47" s="43"/>
      <c r="AX47" s="43"/>
      <c r="AY47" s="43"/>
      <c r="AZ47" s="43"/>
      <c r="BA47" s="43"/>
      <c r="BB47" s="43"/>
      <c r="BC47" s="43"/>
      <c r="BD47" s="43"/>
      <c r="BE47" s="43"/>
      <c r="BF47" s="45"/>
      <c r="BG47" s="42">
        <f>BR18+BZ20+BZ23+BR25+BZ29+BR31+BR34+BZ36</f>
        <v>11</v>
      </c>
      <c r="BH47" s="43"/>
      <c r="BI47" s="43"/>
      <c r="BJ47" s="43"/>
      <c r="BK47" s="43" t="s">
        <v>2</v>
      </c>
      <c r="BL47" s="43" t="s">
        <v>2</v>
      </c>
      <c r="BM47" s="43"/>
      <c r="BN47" s="43">
        <f>BZ18+BR20+BR23+BZ25+BR29+BZ31+BZ34+BR36</f>
        <v>5</v>
      </c>
      <c r="BO47" s="43"/>
      <c r="BP47" s="43"/>
      <c r="BQ47" s="43"/>
      <c r="BR47" s="45"/>
      <c r="BS47" s="55">
        <f>BG47-BN47</f>
        <v>6</v>
      </c>
      <c r="BT47" s="43"/>
      <c r="BU47" s="43"/>
      <c r="BV47" s="43"/>
      <c r="BW47" s="43"/>
      <c r="BX47" s="42">
        <f>(Z47*3)+AK47</f>
        <v>16</v>
      </c>
      <c r="BY47" s="43"/>
      <c r="BZ47" s="43"/>
      <c r="CA47" s="43"/>
      <c r="CB47" s="55">
        <f>BX47+ROW()/1000</f>
        <v>16.047000000000001</v>
      </c>
      <c r="CC47" s="43"/>
      <c r="CD47" s="44"/>
      <c r="CE47" s="65"/>
      <c r="CF47" s="19"/>
      <c r="CG47" s="19"/>
      <c r="CH47" s="19"/>
      <c r="CI47" s="19"/>
      <c r="CJ47" s="134"/>
    </row>
    <row r="48" spans="1:88" ht="7.5" hidden="1" customHeight="1" x14ac:dyDescent="0.3">
      <c r="A48" s="14"/>
      <c r="B48" s="47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9"/>
      <c r="CF48" s="19"/>
      <c r="CG48" s="19"/>
      <c r="CH48" s="19"/>
      <c r="CI48" s="19"/>
      <c r="CJ48" s="134"/>
    </row>
    <row r="49" spans="1:88" ht="11.25" customHeight="1" x14ac:dyDescent="0.3">
      <c r="A49" s="14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/>
      <c r="BC49" s="58"/>
      <c r="BD49" s="58"/>
      <c r="BE49" s="58"/>
      <c r="BF49" s="58"/>
      <c r="BG49" s="58"/>
      <c r="BH49" s="58"/>
      <c r="BI49" s="58"/>
      <c r="BJ49" s="58"/>
      <c r="BK49" s="58"/>
      <c r="BL49" s="58"/>
      <c r="BM49" s="58"/>
      <c r="BN49" s="58"/>
      <c r="BO49" s="58"/>
      <c r="BP49" s="58"/>
      <c r="BQ49" s="58"/>
      <c r="BR49" s="58"/>
      <c r="BS49" s="58"/>
      <c r="BT49" s="58"/>
      <c r="BU49" s="58"/>
      <c r="BV49" s="58"/>
      <c r="BW49" s="58"/>
      <c r="BX49" s="58"/>
      <c r="BY49" s="58"/>
      <c r="BZ49" s="58"/>
      <c r="CA49" s="58"/>
      <c r="CB49" s="58"/>
      <c r="CC49" s="58"/>
      <c r="CD49" s="58"/>
      <c r="CE49" s="58"/>
      <c r="CF49" s="19"/>
      <c r="CG49" s="19"/>
      <c r="CH49" s="19"/>
      <c r="CI49" s="19"/>
      <c r="CJ49" s="134"/>
    </row>
    <row r="50" spans="1:88" ht="7.5" customHeight="1" x14ac:dyDescent="0.3">
      <c r="A50" s="14"/>
      <c r="B50" s="59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  <c r="BA50" s="58"/>
      <c r="BB50" s="58"/>
      <c r="BC50" s="58"/>
      <c r="BD50" s="58"/>
      <c r="BE50" s="58"/>
      <c r="BF50" s="58"/>
      <c r="BG50" s="58"/>
      <c r="BH50" s="58"/>
      <c r="BI50" s="58"/>
      <c r="BJ50" s="58"/>
      <c r="BK50" s="58"/>
      <c r="BL50" s="58"/>
      <c r="BM50" s="58"/>
      <c r="BN50" s="58"/>
      <c r="BO50" s="58"/>
      <c r="BP50" s="58"/>
      <c r="BQ50" s="58"/>
      <c r="BR50" s="58"/>
      <c r="BS50" s="58"/>
      <c r="BT50" s="58"/>
      <c r="BU50" s="58"/>
      <c r="BV50" s="58"/>
      <c r="BW50" s="58"/>
      <c r="BX50" s="58"/>
      <c r="BY50" s="58"/>
      <c r="BZ50" s="58"/>
      <c r="CA50" s="58"/>
      <c r="CB50" s="58"/>
      <c r="CC50" s="58"/>
      <c r="CD50" s="58"/>
      <c r="CE50" s="60"/>
      <c r="CF50" s="19"/>
      <c r="CG50" s="19"/>
      <c r="CH50" s="19"/>
      <c r="CI50" s="19"/>
      <c r="CJ50" s="134"/>
    </row>
    <row r="51" spans="1:88" ht="15" customHeight="1" x14ac:dyDescent="0.3">
      <c r="A51" s="14"/>
      <c r="B51" s="61"/>
      <c r="C51" s="62" t="s">
        <v>11</v>
      </c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  <c r="AP51" s="63"/>
      <c r="AQ51" s="63"/>
      <c r="AR51" s="63"/>
      <c r="AS51" s="63"/>
      <c r="AT51" s="63"/>
      <c r="AU51" s="63"/>
      <c r="AV51" s="63"/>
      <c r="AW51" s="63"/>
      <c r="AX51" s="63"/>
      <c r="AY51" s="63"/>
      <c r="AZ51" s="63"/>
      <c r="BA51" s="63"/>
      <c r="BB51" s="63"/>
      <c r="BC51" s="63"/>
      <c r="BD51" s="63"/>
      <c r="BE51" s="63"/>
      <c r="BF51" s="63"/>
      <c r="BG51" s="63"/>
      <c r="BH51" s="63"/>
      <c r="BI51" s="63"/>
      <c r="BJ51" s="63"/>
      <c r="BK51" s="63"/>
      <c r="BL51" s="63"/>
      <c r="BM51" s="63"/>
      <c r="BN51" s="63"/>
      <c r="BO51" s="63"/>
      <c r="BP51" s="63"/>
      <c r="BQ51" s="63"/>
      <c r="BR51" s="63"/>
      <c r="BS51" s="63"/>
      <c r="BT51" s="63"/>
      <c r="BU51" s="63"/>
      <c r="BV51" s="63"/>
      <c r="BW51" s="63"/>
      <c r="BX51" s="63"/>
      <c r="BY51" s="63"/>
      <c r="BZ51" s="63"/>
      <c r="CA51" s="63"/>
      <c r="CB51" s="63"/>
      <c r="CC51" s="63"/>
      <c r="CD51" s="64"/>
      <c r="CE51" s="65"/>
      <c r="CF51" s="19"/>
      <c r="CG51" s="19"/>
      <c r="CH51" s="19"/>
      <c r="CI51" s="19"/>
      <c r="CJ51" s="134"/>
    </row>
    <row r="52" spans="1:88" ht="7.5" customHeight="1" x14ac:dyDescent="0.3">
      <c r="A52" s="14"/>
      <c r="B52" s="61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8"/>
      <c r="BW52" s="58"/>
      <c r="BX52" s="58"/>
      <c r="BY52" s="58"/>
      <c r="BZ52" s="58"/>
      <c r="CA52" s="58"/>
      <c r="CB52" s="58"/>
      <c r="CC52" s="58"/>
      <c r="CD52" s="58"/>
      <c r="CE52" s="65"/>
      <c r="CF52" s="19"/>
      <c r="CG52" s="19"/>
      <c r="CH52" s="19"/>
      <c r="CI52" s="19"/>
      <c r="CJ52" s="134"/>
    </row>
    <row r="53" spans="1:88" s="3" customFormat="1" ht="11.25" customHeight="1" x14ac:dyDescent="0.3">
      <c r="A53" s="14"/>
      <c r="B53" s="61"/>
      <c r="C53" s="57" t="s">
        <v>12</v>
      </c>
      <c r="D53" s="57"/>
      <c r="E53" s="57"/>
      <c r="F53" s="57"/>
      <c r="G53" s="57"/>
      <c r="H53" s="66" t="str">
        <f>" Spieler"</f>
        <v xml:space="preserve"> Spieler</v>
      </c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8"/>
      <c r="T53" s="57" t="s">
        <v>13</v>
      </c>
      <c r="U53" s="57"/>
      <c r="V53" s="57"/>
      <c r="W53" s="57"/>
      <c r="X53" s="57"/>
      <c r="Y53" s="69"/>
      <c r="Z53" s="70" t="s">
        <v>14</v>
      </c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 t="s">
        <v>15</v>
      </c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2" t="s">
        <v>16</v>
      </c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 t="s">
        <v>17</v>
      </c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69"/>
      <c r="BS53" s="56" t="s">
        <v>18</v>
      </c>
      <c r="BT53" s="57"/>
      <c r="BU53" s="57"/>
      <c r="BV53" s="57"/>
      <c r="BW53" s="57"/>
      <c r="BX53" s="57" t="s">
        <v>19</v>
      </c>
      <c r="BY53" s="57"/>
      <c r="BZ53" s="57"/>
      <c r="CA53" s="57"/>
      <c r="CB53" s="57"/>
      <c r="CC53" s="57"/>
      <c r="CD53" s="57"/>
      <c r="CE53" s="65"/>
      <c r="CF53" s="18"/>
      <c r="CG53" s="18"/>
      <c r="CH53" s="18"/>
      <c r="CI53" s="18"/>
      <c r="CJ53" s="134"/>
    </row>
    <row r="54" spans="1:88" ht="11.25" customHeight="1" x14ac:dyDescent="0.3">
      <c r="A54" s="14"/>
      <c r="B54" s="61"/>
      <c r="C54" s="42">
        <f>INDEX($C$43:$C$47,MATCH(LARGE($CB$43:$CB$47,ROW(A1)),$CB$43:$CB$47,0),1)</f>
        <v>1</v>
      </c>
      <c r="D54" s="43"/>
      <c r="E54" s="43"/>
      <c r="F54" s="43"/>
      <c r="G54" s="43"/>
      <c r="H54" s="125" t="str">
        <f>" " &amp; INDEX($H$43:$H$47,MATCH(LARGE($CB$43:$CB$47,ROW(A1)),$CB$43:$CB$47,0),1)</f>
        <v xml:space="preserve">  Markus</v>
      </c>
      <c r="I54" s="126"/>
      <c r="J54" s="126"/>
      <c r="K54" s="126"/>
      <c r="L54" s="126"/>
      <c r="M54" s="126"/>
      <c r="N54" s="126"/>
      <c r="O54" s="126"/>
      <c r="P54" s="126"/>
      <c r="Q54" s="126"/>
      <c r="R54" s="126"/>
      <c r="S54" s="127"/>
      <c r="T54" s="42">
        <f>INDEX($T$43:$T$47,MATCH(LARGE($CB$43:$CB$47,ROW(A1)),$CB$43:$CB$47,0),1)</f>
        <v>8</v>
      </c>
      <c r="U54" s="43"/>
      <c r="V54" s="43"/>
      <c r="W54" s="43"/>
      <c r="X54" s="43"/>
      <c r="Y54" s="44"/>
      <c r="Z54" s="59">
        <f>INDEX($Z$43:$Z$47,MATCH(LARGE($CB$43:$CB$47,ROW(A1)),$CB$43:$CB$47,0),1)</f>
        <v>5</v>
      </c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5">
        <f>INDEX($AK$43:$AK$47,MATCH(LARGE($CB$43:$CB$47,ROW(A1)),$CB$43:$CB$47,0),1)</f>
        <v>2</v>
      </c>
      <c r="AL54" s="43"/>
      <c r="AM54" s="43"/>
      <c r="AN54" s="43"/>
      <c r="AO54" s="43"/>
      <c r="AP54" s="43"/>
      <c r="AQ54" s="43"/>
      <c r="AR54" s="43"/>
      <c r="AS54" s="43"/>
      <c r="AT54" s="43"/>
      <c r="AU54" s="45"/>
      <c r="AV54" s="55">
        <f>INDEX($AV$43:$AV$47,MATCH(LARGE($CB$43:$CB$47,ROW(A1)),$CB$43:$CB$47,0),1)</f>
        <v>1</v>
      </c>
      <c r="AW54" s="43"/>
      <c r="AX54" s="43"/>
      <c r="AY54" s="43"/>
      <c r="AZ54" s="43"/>
      <c r="BA54" s="43"/>
      <c r="BB54" s="43"/>
      <c r="BC54" s="43"/>
      <c r="BD54" s="43"/>
      <c r="BE54" s="43"/>
      <c r="BF54" s="45"/>
      <c r="BG54" s="42">
        <f>INDEX($BG$43:$BG$47,MATCH(LARGE($CB$43:$CB$47,ROW(A1)),$CB$43:$CB$47,0),1)</f>
        <v>11</v>
      </c>
      <c r="BH54" s="43"/>
      <c r="BI54" s="43"/>
      <c r="BJ54" s="43"/>
      <c r="BK54" s="43"/>
      <c r="BL54" s="43" t="s">
        <v>2</v>
      </c>
      <c r="BM54" s="43"/>
      <c r="BN54" s="43">
        <f>INDEX($BN$43:$BN$47,MATCH(LARGE($CB$43:$CB$47,ROW(A1)),$CB$43:$CB$47,0),1)</f>
        <v>5</v>
      </c>
      <c r="BO54" s="43"/>
      <c r="BP54" s="43"/>
      <c r="BQ54" s="43"/>
      <c r="BR54" s="45"/>
      <c r="BS54" s="55">
        <f>INDEX($BS$43:$BS$47,MATCH(LARGE($CB$43:$CB$47,ROW(A1)),$CB$43:$CB$47,0),1)</f>
        <v>6</v>
      </c>
      <c r="BT54" s="43"/>
      <c r="BU54" s="43"/>
      <c r="BV54" s="43"/>
      <c r="BW54" s="43"/>
      <c r="BX54" s="42">
        <f>INDEX($BX$43:$BX$47,MATCH(LARGE($CB$43:$CB$47,ROW(A1)),$CB$43:$CB$47,0),1)</f>
        <v>17</v>
      </c>
      <c r="BY54" s="43"/>
      <c r="BZ54" s="43"/>
      <c r="CA54" s="43"/>
      <c r="CB54" s="43"/>
      <c r="CC54" s="43"/>
      <c r="CD54" s="44"/>
      <c r="CE54" s="65"/>
      <c r="CF54" s="19"/>
      <c r="CG54" s="19"/>
      <c r="CH54" s="19"/>
      <c r="CI54" s="19"/>
      <c r="CJ54" s="134"/>
    </row>
    <row r="55" spans="1:88" ht="11.25" customHeight="1" x14ac:dyDescent="0.3">
      <c r="A55" s="14"/>
      <c r="B55" s="61"/>
      <c r="C55" s="42">
        <f>INDEX($C$43:$C$47,MATCH(LARGE($CB$43:$CB$47,ROW(A2)),$CB$43:$CB$47,0),1)</f>
        <v>2</v>
      </c>
      <c r="D55" s="43"/>
      <c r="E55" s="43"/>
      <c r="F55" s="43"/>
      <c r="G55" s="43"/>
      <c r="H55" s="125" t="str">
        <f>" " &amp; INDEX($H$43:$H$47,MATCH(LARGE($CB$43:$CB$47,ROW(A2)),$CB$43:$CB$47,0),1)</f>
        <v xml:space="preserve">  Christoph</v>
      </c>
      <c r="I55" s="126"/>
      <c r="J55" s="126"/>
      <c r="K55" s="126"/>
      <c r="L55" s="126"/>
      <c r="M55" s="126"/>
      <c r="N55" s="126"/>
      <c r="O55" s="126"/>
      <c r="P55" s="126"/>
      <c r="Q55" s="126"/>
      <c r="R55" s="126"/>
      <c r="S55" s="127"/>
      <c r="T55" s="42">
        <f>INDEX($T$43:$T$47,MATCH(LARGE($CB$43:$CB$47,ROW(A2)),$CB$43:$CB$47,0),1)</f>
        <v>8</v>
      </c>
      <c r="U55" s="43"/>
      <c r="V55" s="43"/>
      <c r="W55" s="43"/>
      <c r="X55" s="43"/>
      <c r="Y55" s="44"/>
      <c r="Z55" s="59">
        <f>INDEX($Z$43:$Z$47,MATCH(LARGE($CB$43:$CB$47,ROW(A2)),$CB$43:$CB$47,0),1)</f>
        <v>5</v>
      </c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5">
        <f>INDEX($AK$43:$AK$47,MATCH(LARGE($CB$43:$CB$47,ROW(A2)),$CB$43:$CB$47,0),1)</f>
        <v>1</v>
      </c>
      <c r="AL55" s="43"/>
      <c r="AM55" s="43"/>
      <c r="AN55" s="43"/>
      <c r="AO55" s="43"/>
      <c r="AP55" s="43"/>
      <c r="AQ55" s="43"/>
      <c r="AR55" s="43"/>
      <c r="AS55" s="43"/>
      <c r="AT55" s="43"/>
      <c r="AU55" s="45"/>
      <c r="AV55" s="55">
        <f>INDEX($AV$43:$AV$47,MATCH(LARGE($CB$43:$CB$47,ROW(A2)),$CB$43:$CB$47,0),1)</f>
        <v>2</v>
      </c>
      <c r="AW55" s="43"/>
      <c r="AX55" s="43"/>
      <c r="AY55" s="43"/>
      <c r="AZ55" s="43"/>
      <c r="BA55" s="43"/>
      <c r="BB55" s="43"/>
      <c r="BC55" s="43"/>
      <c r="BD55" s="43"/>
      <c r="BE55" s="43"/>
      <c r="BF55" s="45"/>
      <c r="BG55" s="42">
        <f>INDEX($BG$43:$BG$47,MATCH(LARGE($CB$43:$CB$47,ROW(A2)),$CB$43:$CB$47,0),1)</f>
        <v>11</v>
      </c>
      <c r="BH55" s="43"/>
      <c r="BI55" s="43"/>
      <c r="BJ55" s="43"/>
      <c r="BK55" s="43"/>
      <c r="BL55" s="43" t="s">
        <v>2</v>
      </c>
      <c r="BM55" s="43"/>
      <c r="BN55" s="43">
        <f>INDEX($BN$43:$BN$47,MATCH(LARGE($CB$43:$CB$47,ROW(A2)),$CB$43:$CB$47,0),1)</f>
        <v>5</v>
      </c>
      <c r="BO55" s="43"/>
      <c r="BP55" s="43"/>
      <c r="BQ55" s="43"/>
      <c r="BR55" s="45"/>
      <c r="BS55" s="55">
        <f>INDEX($BS$43:$BS$47,MATCH(LARGE($CB$43:$CB$47,ROW(A2)),$CB$43:$CB$47,0),1)</f>
        <v>6</v>
      </c>
      <c r="BT55" s="43"/>
      <c r="BU55" s="43"/>
      <c r="BV55" s="43"/>
      <c r="BW55" s="43"/>
      <c r="BX55" s="42">
        <f>INDEX($BX$43:$BX$47,MATCH(LARGE($CB$43:$CB$47,ROW(A2)),$CB$43:$CB$47,0),1)</f>
        <v>16</v>
      </c>
      <c r="BY55" s="43"/>
      <c r="BZ55" s="43"/>
      <c r="CA55" s="43"/>
      <c r="CB55" s="43"/>
      <c r="CC55" s="43"/>
      <c r="CD55" s="44"/>
      <c r="CE55" s="65"/>
      <c r="CF55" s="19"/>
      <c r="CG55" s="19"/>
      <c r="CH55" s="19"/>
      <c r="CI55" s="19"/>
      <c r="CJ55" s="134"/>
    </row>
    <row r="56" spans="1:88" ht="11.25" customHeight="1" x14ac:dyDescent="0.3">
      <c r="A56" s="14"/>
      <c r="B56" s="61"/>
      <c r="C56" s="42">
        <f>INDEX($C$43:$C$47,MATCH(LARGE($CB$43:$CB$47,ROW(A3)),$CB$43:$CB$47,0),1)</f>
        <v>3</v>
      </c>
      <c r="D56" s="43"/>
      <c r="E56" s="43"/>
      <c r="F56" s="43"/>
      <c r="G56" s="43"/>
      <c r="H56" s="125" t="str">
        <f>" " &amp; INDEX($H$43:$H$47,MATCH(LARGE($CB$43:$CB$47,ROW(A3)),$CB$43:$CB$47,0),1)</f>
        <v xml:space="preserve">  Ratze</v>
      </c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127"/>
      <c r="T56" s="42">
        <f>INDEX($T$43:$T$47,MATCH(LARGE($CB$43:$CB$47,ROW(A3)),$CB$43:$CB$47,0),1)</f>
        <v>8</v>
      </c>
      <c r="U56" s="43"/>
      <c r="V56" s="43"/>
      <c r="W56" s="43"/>
      <c r="X56" s="43"/>
      <c r="Y56" s="44"/>
      <c r="Z56" s="59">
        <f>INDEX($Z$43:$Z$47,MATCH(LARGE($CB$43:$CB$47,ROW(A3)),$CB$43:$CB$47,0),1)</f>
        <v>3</v>
      </c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5">
        <f>INDEX($AK$43:$AK$47,MATCH(LARGE($CB$43:$CB$47,ROW(A3)),$CB$43:$CB$47,0),1)</f>
        <v>1</v>
      </c>
      <c r="AL56" s="43"/>
      <c r="AM56" s="43"/>
      <c r="AN56" s="43"/>
      <c r="AO56" s="43"/>
      <c r="AP56" s="43"/>
      <c r="AQ56" s="43"/>
      <c r="AR56" s="43"/>
      <c r="AS56" s="43"/>
      <c r="AT56" s="43"/>
      <c r="AU56" s="45"/>
      <c r="AV56" s="55">
        <f>INDEX($AV$43:$AV$47,MATCH(LARGE($CB$43:$CB$47,ROW(A3)),$CB$43:$CB$47,0),1)</f>
        <v>4</v>
      </c>
      <c r="AW56" s="43"/>
      <c r="AX56" s="43"/>
      <c r="AY56" s="43"/>
      <c r="AZ56" s="43"/>
      <c r="BA56" s="43"/>
      <c r="BB56" s="43"/>
      <c r="BC56" s="43"/>
      <c r="BD56" s="43"/>
      <c r="BE56" s="43"/>
      <c r="BF56" s="45"/>
      <c r="BG56" s="42">
        <f>INDEX($BG$43:$BG$47,MATCH(LARGE($CB$43:$CB$47,ROW(A3)),$CB$43:$CB$47,0),1)</f>
        <v>12</v>
      </c>
      <c r="BH56" s="43"/>
      <c r="BI56" s="43"/>
      <c r="BJ56" s="43"/>
      <c r="BK56" s="43"/>
      <c r="BL56" s="43" t="s">
        <v>2</v>
      </c>
      <c r="BM56" s="43"/>
      <c r="BN56" s="43">
        <f>INDEX($BN$43:$BN$47,MATCH(LARGE($CB$43:$CB$47,ROW(A3)),$CB$43:$CB$47,0),1)</f>
        <v>13</v>
      </c>
      <c r="BO56" s="43"/>
      <c r="BP56" s="43"/>
      <c r="BQ56" s="43"/>
      <c r="BR56" s="45"/>
      <c r="BS56" s="55">
        <f>INDEX($BS$43:$BS$47,MATCH(LARGE($CB$43:$CB$47,ROW(A3)),$CB$43:$CB$47,0),1)</f>
        <v>-1</v>
      </c>
      <c r="BT56" s="43"/>
      <c r="BU56" s="43"/>
      <c r="BV56" s="43"/>
      <c r="BW56" s="43"/>
      <c r="BX56" s="42">
        <f>INDEX($BX$43:$BX$47,MATCH(LARGE($CB$43:$CB$47,ROW(A3)),$CB$43:$CB$47,0),1)</f>
        <v>10</v>
      </c>
      <c r="BY56" s="43"/>
      <c r="BZ56" s="43"/>
      <c r="CA56" s="43"/>
      <c r="CB56" s="43"/>
      <c r="CC56" s="43"/>
      <c r="CD56" s="44"/>
      <c r="CE56" s="65"/>
      <c r="CF56" s="19"/>
      <c r="CG56" s="19"/>
      <c r="CH56" s="19"/>
      <c r="CI56" s="19"/>
      <c r="CJ56" s="134"/>
    </row>
    <row r="57" spans="1:88" ht="11.25" customHeight="1" x14ac:dyDescent="0.3">
      <c r="A57" s="14"/>
      <c r="B57" s="61"/>
      <c r="C57" s="42">
        <f>INDEX($C$43:$C$47,MATCH(LARGE($CB$43:$CB$47,ROW(A4)),$CB$43:$CB$47,0),1)</f>
        <v>4</v>
      </c>
      <c r="D57" s="43"/>
      <c r="E57" s="43"/>
      <c r="F57" s="43"/>
      <c r="G57" s="43"/>
      <c r="H57" s="125" t="str">
        <f>" " &amp; INDEX($H$43:$H$47,MATCH(LARGE($CB$43:$CB$47,ROW(A4)),$CB$43:$CB$47,0),1)</f>
        <v xml:space="preserve">  Schmiddi</v>
      </c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7"/>
      <c r="T57" s="42">
        <f>INDEX($T$43:$T$47,MATCH(LARGE($CB$43:$CB$47,ROW(A4)),$CB$43:$CB$47,0),1)</f>
        <v>8</v>
      </c>
      <c r="U57" s="43"/>
      <c r="V57" s="43"/>
      <c r="W57" s="43"/>
      <c r="X57" s="43"/>
      <c r="Y57" s="44"/>
      <c r="Z57" s="59">
        <f>INDEX($Z$43:$Z$47,MATCH(LARGE($CB$43:$CB$47,ROW(A4)),$CB$43:$CB$47,0),1)</f>
        <v>2</v>
      </c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5">
        <f>INDEX($AK$43:$AK$47,MATCH(LARGE($CB$43:$CB$47,ROW(A4)),$CB$43:$CB$47,0),1)</f>
        <v>2</v>
      </c>
      <c r="AL57" s="43"/>
      <c r="AM57" s="43"/>
      <c r="AN57" s="43"/>
      <c r="AO57" s="43"/>
      <c r="AP57" s="43"/>
      <c r="AQ57" s="43"/>
      <c r="AR57" s="43"/>
      <c r="AS57" s="43"/>
      <c r="AT57" s="43"/>
      <c r="AU57" s="45"/>
      <c r="AV57" s="55">
        <f>INDEX($AV$43:$AV$47,MATCH(LARGE($CB$43:$CB$47,ROW(A4)),$CB$43:$CB$47,0),1)</f>
        <v>4</v>
      </c>
      <c r="AW57" s="43"/>
      <c r="AX57" s="43"/>
      <c r="AY57" s="43"/>
      <c r="AZ57" s="43"/>
      <c r="BA57" s="43"/>
      <c r="BB57" s="43"/>
      <c r="BC57" s="43"/>
      <c r="BD57" s="43"/>
      <c r="BE57" s="43"/>
      <c r="BF57" s="45"/>
      <c r="BG57" s="42">
        <f>INDEX($BG$43:$BG$47,MATCH(LARGE($CB$43:$CB$47,ROW(A4)),$CB$43:$CB$47,0),1)</f>
        <v>10</v>
      </c>
      <c r="BH57" s="43"/>
      <c r="BI57" s="43"/>
      <c r="BJ57" s="43"/>
      <c r="BK57" s="43"/>
      <c r="BL57" s="43" t="s">
        <v>2</v>
      </c>
      <c r="BM57" s="43"/>
      <c r="BN57" s="43">
        <f>INDEX($BN$43:$BN$47,MATCH(LARGE($CB$43:$CB$47,ROW(A4)),$CB$43:$CB$47,0),1)</f>
        <v>14</v>
      </c>
      <c r="BO57" s="43"/>
      <c r="BP57" s="43"/>
      <c r="BQ57" s="43"/>
      <c r="BR57" s="45"/>
      <c r="BS57" s="55">
        <f>INDEX($BS$43:$BS$47,MATCH(LARGE($CB$43:$CB$47,ROW(A4)),$CB$43:$CB$47,0),1)</f>
        <v>-4</v>
      </c>
      <c r="BT57" s="43"/>
      <c r="BU57" s="43"/>
      <c r="BV57" s="43"/>
      <c r="BW57" s="43"/>
      <c r="BX57" s="42">
        <f>INDEX($BX$43:$BX$47,MATCH(LARGE($CB$43:$CB$47,ROW(A4)),$CB$43:$CB$47,0),1)</f>
        <v>8</v>
      </c>
      <c r="BY57" s="43"/>
      <c r="BZ57" s="43"/>
      <c r="CA57" s="43"/>
      <c r="CB57" s="43"/>
      <c r="CC57" s="43"/>
      <c r="CD57" s="44"/>
      <c r="CE57" s="65"/>
      <c r="CF57" s="19"/>
      <c r="CG57" s="19"/>
      <c r="CH57" s="19"/>
      <c r="CI57" s="19"/>
      <c r="CJ57" s="134"/>
    </row>
    <row r="58" spans="1:88" ht="11.25" customHeight="1" x14ac:dyDescent="0.3">
      <c r="A58" s="14"/>
      <c r="B58" s="61"/>
      <c r="C58" s="42">
        <f>INDEX($C$43:$C$47,MATCH(LARGE($CB$43:$CB$47,ROW(A5)),$CB$43:$CB$47,0),1)</f>
        <v>5</v>
      </c>
      <c r="D58" s="43"/>
      <c r="E58" s="43"/>
      <c r="F58" s="43"/>
      <c r="G58" s="43"/>
      <c r="H58" s="125" t="str">
        <f>" " &amp; INDEX($H$43:$H$47,MATCH(LARGE($CB$43:$CB$47,ROW(A5)),$CB$43:$CB$47,0),1)</f>
        <v xml:space="preserve">  Patrick</v>
      </c>
      <c r="I58" s="126"/>
      <c r="J58" s="126"/>
      <c r="K58" s="126"/>
      <c r="L58" s="126"/>
      <c r="M58" s="126"/>
      <c r="N58" s="126"/>
      <c r="O58" s="126"/>
      <c r="P58" s="126"/>
      <c r="Q58" s="126"/>
      <c r="R58" s="126"/>
      <c r="S58" s="127"/>
      <c r="T58" s="42">
        <f>INDEX($T$43:$T$47,MATCH(LARGE($CB$43:$CB$47,ROW(A5)),$CB$43:$CB$47,0),1)</f>
        <v>8</v>
      </c>
      <c r="U58" s="43"/>
      <c r="V58" s="43"/>
      <c r="W58" s="43"/>
      <c r="X58" s="43"/>
      <c r="Y58" s="44"/>
      <c r="Z58" s="42">
        <f>INDEX($Z$43:$Z$47,MATCH(LARGE($CB$43:$CB$47,ROW(A5)),$CB$43:$CB$47,0),1)</f>
        <v>2</v>
      </c>
      <c r="AA58" s="43"/>
      <c r="AB58" s="43"/>
      <c r="AC58" s="43"/>
      <c r="AD58" s="43"/>
      <c r="AE58" s="43"/>
      <c r="AF58" s="43"/>
      <c r="AG58" s="43"/>
      <c r="AH58" s="43"/>
      <c r="AI58" s="43"/>
      <c r="AJ58" s="45"/>
      <c r="AK58" s="55">
        <f>INDEX($AK$43:$AK$47,MATCH(LARGE($CB$43:$CB$47,ROW(A5)),$CB$43:$CB$47,0),1)</f>
        <v>0</v>
      </c>
      <c r="AL58" s="43"/>
      <c r="AM58" s="43"/>
      <c r="AN58" s="43"/>
      <c r="AO58" s="43"/>
      <c r="AP58" s="43"/>
      <c r="AQ58" s="43"/>
      <c r="AR58" s="43"/>
      <c r="AS58" s="43"/>
      <c r="AT58" s="43"/>
      <c r="AU58" s="45"/>
      <c r="AV58" s="55">
        <f>INDEX($AV$43:$AV$47,MATCH(LARGE($CB$43:$CB$47,ROW(A5)),$CB$43:$CB$47,0),1)</f>
        <v>6</v>
      </c>
      <c r="AW58" s="43"/>
      <c r="AX58" s="43"/>
      <c r="AY58" s="43"/>
      <c r="AZ58" s="43"/>
      <c r="BA58" s="43"/>
      <c r="BB58" s="43"/>
      <c r="BC58" s="43"/>
      <c r="BD58" s="43"/>
      <c r="BE58" s="43"/>
      <c r="BF58" s="45"/>
      <c r="BG58" s="42">
        <f>INDEX($BG$43:$BG$47,MATCH(LARGE($CB$43:$CB$47,ROW(A5)),$CB$43:$CB$47,0),1)</f>
        <v>9</v>
      </c>
      <c r="BH58" s="43"/>
      <c r="BI58" s="43"/>
      <c r="BJ58" s="43"/>
      <c r="BK58" s="43"/>
      <c r="BL58" s="43" t="s">
        <v>2</v>
      </c>
      <c r="BM58" s="43"/>
      <c r="BN58" s="43">
        <f>INDEX($BN$43:$BN$47,MATCH(LARGE($CB$43:$CB$47,ROW(A5)),$CB$43:$CB$47,0),1)</f>
        <v>16</v>
      </c>
      <c r="BO58" s="43"/>
      <c r="BP58" s="43"/>
      <c r="BQ58" s="43"/>
      <c r="BR58" s="45"/>
      <c r="BS58" s="55">
        <f>INDEX($BS$43:$BS$47,MATCH(LARGE($CB$43:$CB$47,ROW(A5)),$CB$43:$CB$47,0),1)</f>
        <v>-7</v>
      </c>
      <c r="BT58" s="43"/>
      <c r="BU58" s="43"/>
      <c r="BV58" s="43"/>
      <c r="BW58" s="43"/>
      <c r="BX58" s="42">
        <f>INDEX($BX$43:$BX$47,MATCH(LARGE($CB$43:$CB$47,ROW(A5)),$CB$43:$CB$47,0),1)</f>
        <v>6</v>
      </c>
      <c r="BY58" s="43"/>
      <c r="BZ58" s="43"/>
      <c r="CA58" s="43"/>
      <c r="CB58" s="43"/>
      <c r="CC58" s="43"/>
      <c r="CD58" s="44"/>
      <c r="CE58" s="65"/>
      <c r="CF58" s="19"/>
      <c r="CG58" s="19"/>
      <c r="CH58" s="19"/>
      <c r="CI58" s="19"/>
      <c r="CJ58" s="134"/>
    </row>
    <row r="59" spans="1:88" ht="7.5" customHeight="1" x14ac:dyDescent="0.3">
      <c r="A59" s="14"/>
      <c r="B59" s="47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48"/>
      <c r="BN59" s="48"/>
      <c r="BO59" s="48"/>
      <c r="BP59" s="48"/>
      <c r="BQ59" s="48"/>
      <c r="BR59" s="48"/>
      <c r="BS59" s="48"/>
      <c r="BT59" s="48"/>
      <c r="BU59" s="48"/>
      <c r="BV59" s="48"/>
      <c r="BW59" s="48"/>
      <c r="BX59" s="48"/>
      <c r="BY59" s="48"/>
      <c r="BZ59" s="48"/>
      <c r="CA59" s="48"/>
      <c r="CB59" s="48"/>
      <c r="CC59" s="48"/>
      <c r="CD59" s="48"/>
      <c r="CE59" s="49"/>
      <c r="CF59" s="19"/>
      <c r="CG59" s="19"/>
      <c r="CH59" s="19"/>
      <c r="CI59" s="19"/>
      <c r="CJ59" s="134"/>
    </row>
    <row r="60" spans="1:88" ht="7.5" customHeight="1" x14ac:dyDescent="0.3">
      <c r="A60" s="122"/>
      <c r="B60" s="123"/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3"/>
      <c r="Z60" s="123"/>
      <c r="AA60" s="123"/>
      <c r="AB60" s="123"/>
      <c r="AC60" s="123"/>
      <c r="AD60" s="123"/>
      <c r="AE60" s="123"/>
      <c r="AF60" s="123"/>
      <c r="AG60" s="123"/>
      <c r="AH60" s="123"/>
      <c r="AI60" s="123"/>
      <c r="AJ60" s="123"/>
      <c r="AK60" s="123"/>
      <c r="AL60" s="123"/>
      <c r="AM60" s="123"/>
      <c r="AN60" s="123"/>
      <c r="AO60" s="123"/>
      <c r="AP60" s="123"/>
      <c r="AQ60" s="123"/>
      <c r="AR60" s="123"/>
      <c r="AS60" s="123"/>
      <c r="AT60" s="123"/>
      <c r="AU60" s="123"/>
      <c r="AV60" s="123"/>
      <c r="AW60" s="123"/>
      <c r="AX60" s="123"/>
      <c r="AY60" s="123"/>
      <c r="AZ60" s="123"/>
      <c r="BA60" s="123"/>
      <c r="BB60" s="123"/>
      <c r="BC60" s="123"/>
      <c r="BD60" s="123"/>
      <c r="BE60" s="123"/>
      <c r="BF60" s="123"/>
      <c r="BG60" s="123"/>
      <c r="BH60" s="123"/>
      <c r="BI60" s="123"/>
      <c r="BJ60" s="123"/>
      <c r="BK60" s="123"/>
      <c r="BL60" s="123"/>
      <c r="BM60" s="123"/>
      <c r="BN60" s="123"/>
      <c r="BO60" s="123"/>
      <c r="BP60" s="123"/>
      <c r="BQ60" s="123"/>
      <c r="BR60" s="123"/>
      <c r="BS60" s="123"/>
      <c r="BT60" s="123"/>
      <c r="BU60" s="123"/>
      <c r="BV60" s="123"/>
      <c r="BW60" s="123"/>
      <c r="BX60" s="123"/>
      <c r="BY60" s="123"/>
      <c r="BZ60" s="123"/>
      <c r="CA60" s="123"/>
      <c r="CB60" s="123"/>
      <c r="CC60" s="123"/>
      <c r="CD60" s="123"/>
      <c r="CE60" s="123"/>
      <c r="CF60" s="123"/>
      <c r="CG60" s="123"/>
      <c r="CH60" s="123"/>
      <c r="CI60" s="123"/>
      <c r="CJ60" s="124"/>
    </row>
    <row r="61" spans="1:88" x14ac:dyDescent="0.3">
      <c r="G61" s="1"/>
    </row>
    <row r="62" spans="1:88" x14ac:dyDescent="0.3">
      <c r="G62" s="1"/>
    </row>
    <row r="63" spans="1:88" x14ac:dyDescent="0.3">
      <c r="G63" s="1"/>
    </row>
    <row r="64" spans="1:88" x14ac:dyDescent="0.3">
      <c r="G64" s="1"/>
    </row>
    <row r="65" spans="7:7" x14ac:dyDescent="0.3">
      <c r="G65" s="1"/>
    </row>
    <row r="66" spans="7:7" x14ac:dyDescent="0.3">
      <c r="G66" s="1"/>
    </row>
    <row r="67" spans="7:7" x14ac:dyDescent="0.3">
      <c r="G67" s="1"/>
    </row>
    <row r="68" spans="7:7" x14ac:dyDescent="0.3">
      <c r="G68" s="1"/>
    </row>
    <row r="69" spans="7:7" x14ac:dyDescent="0.3">
      <c r="G69" s="1"/>
    </row>
    <row r="70" spans="7:7" x14ac:dyDescent="0.3">
      <c r="G70" s="1"/>
    </row>
    <row r="71" spans="7:7" x14ac:dyDescent="0.3">
      <c r="G71" s="1"/>
    </row>
    <row r="72" spans="7:7" x14ac:dyDescent="0.3">
      <c r="G72" s="1"/>
    </row>
    <row r="73" spans="7:7" x14ac:dyDescent="0.3">
      <c r="G73" s="1"/>
    </row>
    <row r="74" spans="7:7" x14ac:dyDescent="0.3">
      <c r="G74" s="1"/>
    </row>
    <row r="75" spans="7:7" x14ac:dyDescent="0.3">
      <c r="G75" s="1"/>
    </row>
    <row r="76" spans="7:7" x14ac:dyDescent="0.3">
      <c r="G76" s="1"/>
    </row>
    <row r="77" spans="7:7" x14ac:dyDescent="0.3">
      <c r="G77" s="1"/>
    </row>
    <row r="78" spans="7:7" x14ac:dyDescent="0.3">
      <c r="G78" s="1"/>
    </row>
    <row r="79" spans="7:7" x14ac:dyDescent="0.3">
      <c r="G79" s="1"/>
    </row>
    <row r="80" spans="7:7" x14ac:dyDescent="0.3">
      <c r="G80" s="1"/>
    </row>
    <row r="81" spans="7:7" x14ac:dyDescent="0.3">
      <c r="G81" s="1"/>
    </row>
    <row r="82" spans="7:7" x14ac:dyDescent="0.3">
      <c r="G82" s="1"/>
    </row>
    <row r="83" spans="7:7" x14ac:dyDescent="0.3">
      <c r="G83" s="1"/>
    </row>
  </sheetData>
  <sheetProtection sheet="1" objects="1" scenarios="1" selectLockedCells="1"/>
  <mergeCells count="401">
    <mergeCell ref="A1:CJ1"/>
    <mergeCell ref="B2:CE2"/>
    <mergeCell ref="CJ2:CJ59"/>
    <mergeCell ref="B3:CE3"/>
    <mergeCell ref="B4:CE4"/>
    <mergeCell ref="B5:B8"/>
    <mergeCell ref="C5:CD5"/>
    <mergeCell ref="CE5:CE8"/>
    <mergeCell ref="C6:CD6"/>
    <mergeCell ref="C7:L7"/>
    <mergeCell ref="M7:Z7"/>
    <mergeCell ref="AA7:AN7"/>
    <mergeCell ref="AO7:BB7"/>
    <mergeCell ref="BC7:BP7"/>
    <mergeCell ref="BQ7:CD7"/>
    <mergeCell ref="C8:L8"/>
    <mergeCell ref="M8:Z8"/>
    <mergeCell ref="AA8:AN8"/>
    <mergeCell ref="AO8:BB8"/>
    <mergeCell ref="BC8:BP8"/>
    <mergeCell ref="M14:Q14"/>
    <mergeCell ref="S14:W14"/>
    <mergeCell ref="Y14:AH14"/>
    <mergeCell ref="AJ14:BP14"/>
    <mergeCell ref="BR14:CD14"/>
    <mergeCell ref="C15:CD15"/>
    <mergeCell ref="BQ8:CD8"/>
    <mergeCell ref="B9:CE9"/>
    <mergeCell ref="B10:CE10"/>
    <mergeCell ref="B11:CE11"/>
    <mergeCell ref="B12:B36"/>
    <mergeCell ref="C12:CD12"/>
    <mergeCell ref="CE12:CE36"/>
    <mergeCell ref="C13:CD13"/>
    <mergeCell ref="C14:F14"/>
    <mergeCell ref="H14:K14"/>
    <mergeCell ref="BB16:BP16"/>
    <mergeCell ref="BQ16:BQ25"/>
    <mergeCell ref="BR16:BV16"/>
    <mergeCell ref="BW16:BY16"/>
    <mergeCell ref="BZ16:CD16"/>
    <mergeCell ref="H17:K17"/>
    <mergeCell ref="M17:Q17"/>
    <mergeCell ref="S17:W17"/>
    <mergeCell ref="Y17:AH17"/>
    <mergeCell ref="AJ17:AX17"/>
    <mergeCell ref="S16:W16"/>
    <mergeCell ref="X16:X25"/>
    <mergeCell ref="Y16:AH16"/>
    <mergeCell ref="AI16:AI25"/>
    <mergeCell ref="AJ16:AX16"/>
    <mergeCell ref="AY16:BA16"/>
    <mergeCell ref="AY17:BA17"/>
    <mergeCell ref="H16:K16"/>
    <mergeCell ref="L16:L25"/>
    <mergeCell ref="M16:Q16"/>
    <mergeCell ref="R16:R25"/>
    <mergeCell ref="H19:K19"/>
    <mergeCell ref="M19:Q19"/>
    <mergeCell ref="S19:W19"/>
    <mergeCell ref="Y19:AH19"/>
    <mergeCell ref="AJ19:AX19"/>
    <mergeCell ref="AY19:BA19"/>
    <mergeCell ref="H21:K21"/>
    <mergeCell ref="M21:Q21"/>
    <mergeCell ref="S21:W21"/>
    <mergeCell ref="Y21:AH21"/>
    <mergeCell ref="AJ21:AX21"/>
    <mergeCell ref="AY21:BA21"/>
    <mergeCell ref="H23:K23"/>
    <mergeCell ref="M23:Q23"/>
    <mergeCell ref="S23:W23"/>
    <mergeCell ref="BB17:BP17"/>
    <mergeCell ref="BR17:BV17"/>
    <mergeCell ref="BW17:BY17"/>
    <mergeCell ref="BZ17:CD17"/>
    <mergeCell ref="H18:K18"/>
    <mergeCell ref="M18:Q18"/>
    <mergeCell ref="S18:W18"/>
    <mergeCell ref="Y18:AH18"/>
    <mergeCell ref="AJ18:AX18"/>
    <mergeCell ref="AY18:BA18"/>
    <mergeCell ref="BB18:BP18"/>
    <mergeCell ref="BR18:BV18"/>
    <mergeCell ref="BW18:BY18"/>
    <mergeCell ref="BZ18:CD18"/>
    <mergeCell ref="BB19:BP19"/>
    <mergeCell ref="BR19:BV19"/>
    <mergeCell ref="BW19:BY19"/>
    <mergeCell ref="BZ19:CD19"/>
    <mergeCell ref="H20:K20"/>
    <mergeCell ref="M20:Q20"/>
    <mergeCell ref="S20:W20"/>
    <mergeCell ref="Y20:AH20"/>
    <mergeCell ref="AJ20:AX20"/>
    <mergeCell ref="AY20:BA20"/>
    <mergeCell ref="BB20:BP20"/>
    <mergeCell ref="BR20:BV20"/>
    <mergeCell ref="BW20:BY20"/>
    <mergeCell ref="BZ20:CD20"/>
    <mergeCell ref="BB21:BP21"/>
    <mergeCell ref="BR21:BV21"/>
    <mergeCell ref="BW21:BY21"/>
    <mergeCell ref="BZ21:CD21"/>
    <mergeCell ref="H22:K22"/>
    <mergeCell ref="M22:Q22"/>
    <mergeCell ref="S22:W22"/>
    <mergeCell ref="Y22:AH22"/>
    <mergeCell ref="AJ22:AX22"/>
    <mergeCell ref="AY22:BA22"/>
    <mergeCell ref="BB22:BP22"/>
    <mergeCell ref="BR22:BV22"/>
    <mergeCell ref="BW22:BY22"/>
    <mergeCell ref="BZ22:CD22"/>
    <mergeCell ref="Y23:AH23"/>
    <mergeCell ref="AJ23:AX23"/>
    <mergeCell ref="AY23:BA23"/>
    <mergeCell ref="BB23:BP23"/>
    <mergeCell ref="BR23:BV23"/>
    <mergeCell ref="BW23:BY23"/>
    <mergeCell ref="BZ23:CD23"/>
    <mergeCell ref="H24:K24"/>
    <mergeCell ref="M24:Q24"/>
    <mergeCell ref="S24:W24"/>
    <mergeCell ref="Y24:AH24"/>
    <mergeCell ref="AJ24:AX24"/>
    <mergeCell ref="AY24:BA24"/>
    <mergeCell ref="BB24:BP24"/>
    <mergeCell ref="BR24:BV24"/>
    <mergeCell ref="BW24:BY24"/>
    <mergeCell ref="BZ24:CD24"/>
    <mergeCell ref="H25:K25"/>
    <mergeCell ref="M25:Q25"/>
    <mergeCell ref="S25:W25"/>
    <mergeCell ref="Y25:AH25"/>
    <mergeCell ref="AJ25:AX25"/>
    <mergeCell ref="AY25:BA25"/>
    <mergeCell ref="BB25:BP25"/>
    <mergeCell ref="BR25:BV25"/>
    <mergeCell ref="BW25:BY25"/>
    <mergeCell ref="BZ25:CD25"/>
    <mergeCell ref="C26:CD26"/>
    <mergeCell ref="C27:F36"/>
    <mergeCell ref="G27:G36"/>
    <mergeCell ref="H27:K27"/>
    <mergeCell ref="L27:L36"/>
    <mergeCell ref="M27:Q27"/>
    <mergeCell ref="C16:F25"/>
    <mergeCell ref="G16:G25"/>
    <mergeCell ref="BR27:BV27"/>
    <mergeCell ref="BW27:BY27"/>
    <mergeCell ref="BZ27:CD27"/>
    <mergeCell ref="BB28:BP28"/>
    <mergeCell ref="BR28:BV28"/>
    <mergeCell ref="BW28:BY28"/>
    <mergeCell ref="BZ28:CD28"/>
    <mergeCell ref="R27:R36"/>
    <mergeCell ref="S27:W27"/>
    <mergeCell ref="X27:X36"/>
    <mergeCell ref="Y27:AH27"/>
    <mergeCell ref="AI27:AI36"/>
    <mergeCell ref="AJ27:AX27"/>
    <mergeCell ref="H28:K28"/>
    <mergeCell ref="M28:Q28"/>
    <mergeCell ref="S28:W28"/>
    <mergeCell ref="Y28:AH28"/>
    <mergeCell ref="AJ28:AX28"/>
    <mergeCell ref="AY28:BA28"/>
    <mergeCell ref="AY27:BA27"/>
    <mergeCell ref="BB27:BP27"/>
    <mergeCell ref="BQ27:BQ36"/>
    <mergeCell ref="BB29:BP29"/>
    <mergeCell ref="BR29:BV29"/>
    <mergeCell ref="BW29:BY29"/>
    <mergeCell ref="BZ29:CD29"/>
    <mergeCell ref="H30:K30"/>
    <mergeCell ref="M30:Q30"/>
    <mergeCell ref="S30:W30"/>
    <mergeCell ref="Y30:AH30"/>
    <mergeCell ref="AJ30:AX30"/>
    <mergeCell ref="AY30:BA30"/>
    <mergeCell ref="H29:K29"/>
    <mergeCell ref="M29:Q29"/>
    <mergeCell ref="S29:W29"/>
    <mergeCell ref="Y29:AH29"/>
    <mergeCell ref="AJ29:AX29"/>
    <mergeCell ref="AY29:BA29"/>
    <mergeCell ref="BB30:BP30"/>
    <mergeCell ref="BR30:BV30"/>
    <mergeCell ref="BW30:BY30"/>
    <mergeCell ref="BZ30:CD30"/>
    <mergeCell ref="BZ31:CD31"/>
    <mergeCell ref="H32:K32"/>
    <mergeCell ref="M32:Q32"/>
    <mergeCell ref="S32:W32"/>
    <mergeCell ref="Y32:AH32"/>
    <mergeCell ref="AJ32:AX32"/>
    <mergeCell ref="AY32:BA32"/>
    <mergeCell ref="BB32:BP32"/>
    <mergeCell ref="BR32:BV32"/>
    <mergeCell ref="BW32:BY32"/>
    <mergeCell ref="BZ32:CD32"/>
    <mergeCell ref="H31:K31"/>
    <mergeCell ref="M31:Q31"/>
    <mergeCell ref="S31:W31"/>
    <mergeCell ref="Y31:AH31"/>
    <mergeCell ref="AJ31:AX31"/>
    <mergeCell ref="AY31:BA31"/>
    <mergeCell ref="BB31:BP31"/>
    <mergeCell ref="BR31:BV31"/>
    <mergeCell ref="BW31:BY31"/>
    <mergeCell ref="BZ33:CD33"/>
    <mergeCell ref="H34:K34"/>
    <mergeCell ref="M34:Q34"/>
    <mergeCell ref="S34:W34"/>
    <mergeCell ref="Y34:AH34"/>
    <mergeCell ref="AJ34:AX34"/>
    <mergeCell ref="AY34:BA34"/>
    <mergeCell ref="BB34:BP34"/>
    <mergeCell ref="BR34:BV34"/>
    <mergeCell ref="BW34:BY34"/>
    <mergeCell ref="BZ34:CD34"/>
    <mergeCell ref="H33:K33"/>
    <mergeCell ref="M33:Q33"/>
    <mergeCell ref="S33:W33"/>
    <mergeCell ref="Y33:AH33"/>
    <mergeCell ref="AJ33:AX33"/>
    <mergeCell ref="AY33:BA33"/>
    <mergeCell ref="BB33:BP33"/>
    <mergeCell ref="BR33:BV33"/>
    <mergeCell ref="BW33:BY33"/>
    <mergeCell ref="BZ36:CD36"/>
    <mergeCell ref="B37:CE37"/>
    <mergeCell ref="BB35:BP35"/>
    <mergeCell ref="BR35:BV35"/>
    <mergeCell ref="BW35:BY35"/>
    <mergeCell ref="BZ35:CD35"/>
    <mergeCell ref="H36:K36"/>
    <mergeCell ref="M36:Q36"/>
    <mergeCell ref="S36:W36"/>
    <mergeCell ref="Y36:AH36"/>
    <mergeCell ref="AJ36:AX36"/>
    <mergeCell ref="AY36:BA36"/>
    <mergeCell ref="H35:K35"/>
    <mergeCell ref="M35:Q35"/>
    <mergeCell ref="S35:W35"/>
    <mergeCell ref="Y35:AH35"/>
    <mergeCell ref="AJ35:AX35"/>
    <mergeCell ref="AY35:BA35"/>
    <mergeCell ref="BB36:BP36"/>
    <mergeCell ref="BR36:BV36"/>
    <mergeCell ref="BW36:BY36"/>
    <mergeCell ref="B38:CE38"/>
    <mergeCell ref="B39:CE39"/>
    <mergeCell ref="C43:G43"/>
    <mergeCell ref="H43:S43"/>
    <mergeCell ref="T43:Y43"/>
    <mergeCell ref="Z43:AJ43"/>
    <mergeCell ref="AK43:AU43"/>
    <mergeCell ref="AV43:BF43"/>
    <mergeCell ref="B40:B47"/>
    <mergeCell ref="C40:CD40"/>
    <mergeCell ref="CE40:CE47"/>
    <mergeCell ref="C41:CD41"/>
    <mergeCell ref="C42:G42"/>
    <mergeCell ref="H42:S42"/>
    <mergeCell ref="T42:Y42"/>
    <mergeCell ref="Z42:AJ42"/>
    <mergeCell ref="AK42:AU42"/>
    <mergeCell ref="AV42:BF42"/>
    <mergeCell ref="BG43:BK43"/>
    <mergeCell ref="BL43:BM43"/>
    <mergeCell ref="BN43:BR43"/>
    <mergeCell ref="BS43:BW43"/>
    <mergeCell ref="BX43:CA43"/>
    <mergeCell ref="CB43:CD43"/>
    <mergeCell ref="BG42:BR42"/>
    <mergeCell ref="BS42:BW42"/>
    <mergeCell ref="BX42:CA42"/>
    <mergeCell ref="CB42:CD42"/>
    <mergeCell ref="BG44:BK44"/>
    <mergeCell ref="BL44:BM44"/>
    <mergeCell ref="BN44:BR44"/>
    <mergeCell ref="BS44:BW44"/>
    <mergeCell ref="BX44:CA44"/>
    <mergeCell ref="CB44:CD44"/>
    <mergeCell ref="C44:G44"/>
    <mergeCell ref="H44:S44"/>
    <mergeCell ref="T44:Y44"/>
    <mergeCell ref="Z44:AJ44"/>
    <mergeCell ref="AK44:AU44"/>
    <mergeCell ref="AV44:BF44"/>
    <mergeCell ref="BG45:BK45"/>
    <mergeCell ref="BL45:BM45"/>
    <mergeCell ref="BN45:BR45"/>
    <mergeCell ref="BS45:BW45"/>
    <mergeCell ref="BX45:CA45"/>
    <mergeCell ref="CB45:CD45"/>
    <mergeCell ref="C45:G45"/>
    <mergeCell ref="H45:S45"/>
    <mergeCell ref="T45:Y45"/>
    <mergeCell ref="Z45:AJ45"/>
    <mergeCell ref="AK45:AU45"/>
    <mergeCell ref="AV45:BF45"/>
    <mergeCell ref="BG46:BK46"/>
    <mergeCell ref="BL46:BM46"/>
    <mergeCell ref="BN46:BR46"/>
    <mergeCell ref="BS46:BW46"/>
    <mergeCell ref="BX46:CA46"/>
    <mergeCell ref="CB46:CD46"/>
    <mergeCell ref="C46:G46"/>
    <mergeCell ref="H46:S46"/>
    <mergeCell ref="T46:Y46"/>
    <mergeCell ref="Z46:AJ46"/>
    <mergeCell ref="AK46:AU46"/>
    <mergeCell ref="AV46:BF46"/>
    <mergeCell ref="BG47:BK47"/>
    <mergeCell ref="BL47:BM47"/>
    <mergeCell ref="BN47:BR47"/>
    <mergeCell ref="BS47:BW47"/>
    <mergeCell ref="BX47:CA47"/>
    <mergeCell ref="CB47:CD47"/>
    <mergeCell ref="C47:G47"/>
    <mergeCell ref="H47:S47"/>
    <mergeCell ref="T47:Y47"/>
    <mergeCell ref="Z47:AJ47"/>
    <mergeCell ref="AK47:AU47"/>
    <mergeCell ref="AV47:BF47"/>
    <mergeCell ref="Z53:AJ53"/>
    <mergeCell ref="AK53:AU53"/>
    <mergeCell ref="AV53:BF53"/>
    <mergeCell ref="BG53:BR53"/>
    <mergeCell ref="BS53:BW53"/>
    <mergeCell ref="BX53:CD53"/>
    <mergeCell ref="B48:CE48"/>
    <mergeCell ref="B49:CE49"/>
    <mergeCell ref="B50:CE50"/>
    <mergeCell ref="B51:B58"/>
    <mergeCell ref="C51:CD51"/>
    <mergeCell ref="CE51:CE58"/>
    <mergeCell ref="C52:CD52"/>
    <mergeCell ref="C53:G53"/>
    <mergeCell ref="H53:S53"/>
    <mergeCell ref="T53:Y53"/>
    <mergeCell ref="C55:G55"/>
    <mergeCell ref="H55:S55"/>
    <mergeCell ref="T55:Y55"/>
    <mergeCell ref="Z55:AJ55"/>
    <mergeCell ref="AK55:AU55"/>
    <mergeCell ref="C54:G54"/>
    <mergeCell ref="H54:S54"/>
    <mergeCell ref="T54:Y54"/>
    <mergeCell ref="Z54:AJ54"/>
    <mergeCell ref="AK54:AU54"/>
    <mergeCell ref="AV55:BF55"/>
    <mergeCell ref="BG55:BK55"/>
    <mergeCell ref="BL55:BM55"/>
    <mergeCell ref="BN55:BR55"/>
    <mergeCell ref="BS55:BW55"/>
    <mergeCell ref="BX55:CD55"/>
    <mergeCell ref="BG54:BK54"/>
    <mergeCell ref="BL54:BM54"/>
    <mergeCell ref="BN54:BR54"/>
    <mergeCell ref="BS54:BW54"/>
    <mergeCell ref="BX54:CD54"/>
    <mergeCell ref="AV54:BF54"/>
    <mergeCell ref="C57:G57"/>
    <mergeCell ref="H57:S57"/>
    <mergeCell ref="T57:Y57"/>
    <mergeCell ref="Z57:AJ57"/>
    <mergeCell ref="AK57:AU57"/>
    <mergeCell ref="C56:G56"/>
    <mergeCell ref="H56:S56"/>
    <mergeCell ref="T56:Y56"/>
    <mergeCell ref="Z56:AJ56"/>
    <mergeCell ref="AK56:AU56"/>
    <mergeCell ref="AV57:BF57"/>
    <mergeCell ref="BG57:BK57"/>
    <mergeCell ref="BL57:BM57"/>
    <mergeCell ref="BN57:BR57"/>
    <mergeCell ref="BS57:BW57"/>
    <mergeCell ref="BX57:CD57"/>
    <mergeCell ref="BG56:BK56"/>
    <mergeCell ref="BL56:BM56"/>
    <mergeCell ref="BN56:BR56"/>
    <mergeCell ref="BS56:BW56"/>
    <mergeCell ref="BX56:CD56"/>
    <mergeCell ref="AV56:BF56"/>
    <mergeCell ref="A60:CJ60"/>
    <mergeCell ref="BG58:BK58"/>
    <mergeCell ref="BL58:BM58"/>
    <mergeCell ref="BN58:BR58"/>
    <mergeCell ref="BS58:BW58"/>
    <mergeCell ref="BX58:CD58"/>
    <mergeCell ref="B59:CE59"/>
    <mergeCell ref="C58:G58"/>
    <mergeCell ref="H58:S58"/>
    <mergeCell ref="T58:Y58"/>
    <mergeCell ref="Z58:AJ58"/>
    <mergeCell ref="AK58:AU58"/>
    <mergeCell ref="AV58:BF58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portrait" horizontalDpi="300" verticalDpi="30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J50"/>
  <sheetViews>
    <sheetView showGridLines="0" showRowColHeaders="0" workbookViewId="0">
      <selection activeCell="B2" sqref="B2:CE2"/>
    </sheetView>
  </sheetViews>
  <sheetFormatPr baseColWidth="10" defaultColWidth="1.44140625" defaultRowHeight="10.199999999999999" x14ac:dyDescent="0.3"/>
  <cols>
    <col min="1" max="83" width="1.44140625" style="4"/>
    <col min="84" max="87" width="1.44140625" style="4" hidden="1" customWidth="1"/>
    <col min="88" max="16384" width="1.44140625" style="4"/>
  </cols>
  <sheetData>
    <row r="1" spans="1:88" ht="7.5" customHeight="1" x14ac:dyDescent="0.3">
      <c r="A1" s="59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  <c r="BT1" s="58"/>
      <c r="BU1" s="58"/>
      <c r="BV1" s="58"/>
      <c r="BW1" s="58"/>
      <c r="BX1" s="58"/>
      <c r="BY1" s="58"/>
      <c r="BZ1" s="58"/>
      <c r="CA1" s="58"/>
      <c r="CB1" s="58"/>
      <c r="CC1" s="58"/>
      <c r="CD1" s="58"/>
      <c r="CE1" s="58"/>
      <c r="CF1" s="58"/>
      <c r="CG1" s="58"/>
      <c r="CH1" s="58"/>
      <c r="CI1" s="58"/>
      <c r="CJ1" s="60"/>
    </row>
    <row r="2" spans="1:88" s="16" customFormat="1" ht="26.25" customHeight="1" x14ac:dyDescent="0.3">
      <c r="A2" s="25"/>
      <c r="B2" s="114" t="s">
        <v>67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114"/>
      <c r="BN2" s="114"/>
      <c r="BO2" s="114"/>
      <c r="BP2" s="114"/>
      <c r="BQ2" s="114"/>
      <c r="BR2" s="114"/>
      <c r="BS2" s="114"/>
      <c r="BT2" s="114"/>
      <c r="BU2" s="114"/>
      <c r="BV2" s="114"/>
      <c r="BW2" s="114"/>
      <c r="BX2" s="114"/>
      <c r="BY2" s="114"/>
      <c r="BZ2" s="114"/>
      <c r="CA2" s="114"/>
      <c r="CB2" s="114"/>
      <c r="CC2" s="114"/>
      <c r="CD2" s="114"/>
      <c r="CE2" s="114"/>
      <c r="CF2" s="22"/>
      <c r="CG2" s="22"/>
      <c r="CH2" s="22"/>
      <c r="CI2" s="22"/>
      <c r="CJ2" s="65"/>
    </row>
    <row r="3" spans="1:88" x14ac:dyDescent="0.3">
      <c r="A3" s="25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8"/>
      <c r="CJ3" s="65"/>
    </row>
    <row r="4" spans="1:88" ht="7.5" customHeight="1" x14ac:dyDescent="0.3">
      <c r="A4" s="25"/>
      <c r="B4" s="59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60"/>
      <c r="CJ4" s="65"/>
    </row>
    <row r="5" spans="1:88" s="2" customFormat="1" ht="15" customHeight="1" x14ac:dyDescent="0.3">
      <c r="A5" s="25"/>
      <c r="B5" s="61"/>
      <c r="C5" s="62" t="s">
        <v>0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64"/>
      <c r="CE5" s="65"/>
      <c r="CF5" s="17"/>
      <c r="CG5" s="17"/>
      <c r="CH5" s="17"/>
      <c r="CI5" s="17"/>
      <c r="CJ5" s="65"/>
    </row>
    <row r="6" spans="1:88" ht="7.5" customHeight="1" x14ac:dyDescent="0.3">
      <c r="A6" s="25"/>
      <c r="B6" s="61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65"/>
      <c r="CJ6" s="65"/>
    </row>
    <row r="7" spans="1:88" s="5" customFormat="1" ht="11.25" customHeight="1" x14ac:dyDescent="0.3">
      <c r="A7" s="25"/>
      <c r="B7" s="61"/>
      <c r="C7" s="118" t="str">
        <f>" Spieler"</f>
        <v xml:space="preserve"> Spieler</v>
      </c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20"/>
      <c r="O7" s="154" t="s">
        <v>23</v>
      </c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12" t="s">
        <v>24</v>
      </c>
      <c r="AG7" s="112"/>
      <c r="AH7" s="112"/>
      <c r="AI7" s="112"/>
      <c r="AJ7" s="112"/>
      <c r="AK7" s="112"/>
      <c r="AL7" s="112"/>
      <c r="AM7" s="112"/>
      <c r="AN7" s="112"/>
      <c r="AO7" s="112"/>
      <c r="AP7" s="112"/>
      <c r="AQ7" s="112"/>
      <c r="AR7" s="112"/>
      <c r="AS7" s="112"/>
      <c r="AT7" s="112"/>
      <c r="AU7" s="112"/>
      <c r="AV7" s="112"/>
      <c r="AW7" s="112" t="s">
        <v>25</v>
      </c>
      <c r="AX7" s="112"/>
      <c r="AY7" s="112"/>
      <c r="AZ7" s="112"/>
      <c r="BA7" s="112"/>
      <c r="BB7" s="112"/>
      <c r="BC7" s="112"/>
      <c r="BD7" s="112"/>
      <c r="BE7" s="112"/>
      <c r="BF7" s="112"/>
      <c r="BG7" s="112"/>
      <c r="BH7" s="112"/>
      <c r="BI7" s="112"/>
      <c r="BJ7" s="112"/>
      <c r="BK7" s="112"/>
      <c r="BL7" s="112"/>
      <c r="BM7" s="112"/>
      <c r="BN7" s="145" t="s">
        <v>26</v>
      </c>
      <c r="BO7" s="145"/>
      <c r="BP7" s="145"/>
      <c r="BQ7" s="145"/>
      <c r="BR7" s="145"/>
      <c r="BS7" s="145"/>
      <c r="BT7" s="145"/>
      <c r="BU7" s="145"/>
      <c r="BV7" s="145"/>
      <c r="BW7" s="145"/>
      <c r="BX7" s="145"/>
      <c r="BY7" s="145"/>
      <c r="BZ7" s="145"/>
      <c r="CA7" s="145"/>
      <c r="CB7" s="145"/>
      <c r="CC7" s="145"/>
      <c r="CD7" s="146"/>
      <c r="CE7" s="65"/>
      <c r="CJ7" s="65"/>
    </row>
    <row r="8" spans="1:88" ht="11.25" customHeight="1" x14ac:dyDescent="0.3">
      <c r="A8" s="25"/>
      <c r="B8" s="61"/>
      <c r="C8" s="103" t="str">
        <f>" Name"</f>
        <v xml:space="preserve"> Name</v>
      </c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5"/>
      <c r="O8" s="150" t="s">
        <v>31</v>
      </c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2" t="s">
        <v>34</v>
      </c>
      <c r="AG8" s="152"/>
      <c r="AH8" s="152"/>
      <c r="AI8" s="152"/>
      <c r="AJ8" s="152"/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 t="s">
        <v>30</v>
      </c>
      <c r="AX8" s="152"/>
      <c r="AY8" s="152"/>
      <c r="AZ8" s="152"/>
      <c r="BA8" s="152"/>
      <c r="BB8" s="152"/>
      <c r="BC8" s="152"/>
      <c r="BD8" s="152"/>
      <c r="BE8" s="152"/>
      <c r="BF8" s="152"/>
      <c r="BG8" s="152"/>
      <c r="BH8" s="152"/>
      <c r="BI8" s="152"/>
      <c r="BJ8" s="152"/>
      <c r="BK8" s="152"/>
      <c r="BL8" s="152"/>
      <c r="BM8" s="152"/>
      <c r="BN8" s="151" t="s">
        <v>32</v>
      </c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1"/>
      <c r="CA8" s="151"/>
      <c r="CB8" s="151"/>
      <c r="CC8" s="151"/>
      <c r="CD8" s="153"/>
      <c r="CE8" s="65"/>
      <c r="CJ8" s="65"/>
    </row>
    <row r="9" spans="1:88" ht="7.5" customHeight="1" x14ac:dyDescent="0.3">
      <c r="A9" s="25"/>
      <c r="B9" s="4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9"/>
      <c r="CJ9" s="65"/>
    </row>
    <row r="10" spans="1:88" x14ac:dyDescent="0.3">
      <c r="A10" s="25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58"/>
      <c r="CB10" s="58"/>
      <c r="CC10" s="58"/>
      <c r="CD10" s="58"/>
      <c r="CE10" s="58"/>
      <c r="CJ10" s="65"/>
    </row>
    <row r="11" spans="1:88" ht="7.5" customHeight="1" x14ac:dyDescent="0.3">
      <c r="A11" s="25"/>
      <c r="B11" s="59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60"/>
      <c r="CJ11" s="65"/>
    </row>
    <row r="12" spans="1:88" s="1" customFormat="1" ht="15" customHeight="1" x14ac:dyDescent="0.3">
      <c r="A12" s="25"/>
      <c r="B12" s="61"/>
      <c r="C12" s="62" t="s">
        <v>1</v>
      </c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63"/>
      <c r="BZ12" s="63"/>
      <c r="CA12" s="63"/>
      <c r="CB12" s="63"/>
      <c r="CC12" s="63"/>
      <c r="CD12" s="64"/>
      <c r="CE12" s="65"/>
      <c r="CF12" s="21"/>
      <c r="CG12" s="21"/>
      <c r="CH12" s="21"/>
      <c r="CI12" s="21"/>
      <c r="CJ12" s="65"/>
    </row>
    <row r="13" spans="1:88" s="1" customFormat="1" ht="7.5" customHeight="1" x14ac:dyDescent="0.3">
      <c r="A13" s="25"/>
      <c r="B13" s="61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65"/>
      <c r="CF13" s="21"/>
      <c r="CG13" s="21"/>
      <c r="CH13" s="21"/>
      <c r="CI13" s="21"/>
      <c r="CJ13" s="65"/>
    </row>
    <row r="14" spans="1:88" s="3" customFormat="1" ht="11.25" customHeight="1" x14ac:dyDescent="0.3">
      <c r="A14" s="25"/>
      <c r="B14" s="61"/>
      <c r="C14" s="100">
        <v>8.3333333333333332E-3</v>
      </c>
      <c r="D14" s="101"/>
      <c r="E14" s="101"/>
      <c r="F14" s="102"/>
      <c r="G14" s="6"/>
      <c r="H14" s="69" t="s">
        <v>6</v>
      </c>
      <c r="I14" s="74"/>
      <c r="J14" s="74"/>
      <c r="K14" s="72"/>
      <c r="L14" s="6"/>
      <c r="M14" s="69" t="s">
        <v>8</v>
      </c>
      <c r="N14" s="74"/>
      <c r="O14" s="74"/>
      <c r="P14" s="74"/>
      <c r="Q14" s="72"/>
      <c r="R14" s="6"/>
      <c r="S14" s="69" t="s">
        <v>9</v>
      </c>
      <c r="T14" s="74"/>
      <c r="U14" s="74"/>
      <c r="V14" s="74"/>
      <c r="W14" s="72"/>
      <c r="X14" s="6"/>
      <c r="Y14" s="69" t="s">
        <v>3</v>
      </c>
      <c r="Z14" s="74"/>
      <c r="AA14" s="74"/>
      <c r="AB14" s="74"/>
      <c r="AC14" s="74"/>
      <c r="AD14" s="74"/>
      <c r="AE14" s="74"/>
      <c r="AF14" s="74"/>
      <c r="AG14" s="74"/>
      <c r="AH14" s="72"/>
      <c r="AI14" s="6"/>
      <c r="AJ14" s="69" t="s">
        <v>4</v>
      </c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2"/>
      <c r="BQ14" s="6"/>
      <c r="BR14" s="69" t="s">
        <v>5</v>
      </c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2"/>
      <c r="CE14" s="65"/>
      <c r="CF14" s="18" t="s">
        <v>13</v>
      </c>
      <c r="CG14" s="18" t="s">
        <v>20</v>
      </c>
      <c r="CH14" s="18" t="s">
        <v>15</v>
      </c>
      <c r="CI14" s="18" t="s">
        <v>21</v>
      </c>
      <c r="CJ14" s="65"/>
    </row>
    <row r="15" spans="1:88" s="1" customFormat="1" ht="7.5" customHeight="1" x14ac:dyDescent="0.3">
      <c r="A15" s="25"/>
      <c r="B15" s="61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65"/>
      <c r="CF15" s="21"/>
      <c r="CG15" s="21"/>
      <c r="CH15" s="21"/>
      <c r="CI15" s="21"/>
      <c r="CJ15" s="65"/>
    </row>
    <row r="16" spans="1:88" s="1" customFormat="1" ht="11.25" customHeight="1" x14ac:dyDescent="0.3">
      <c r="A16" s="25"/>
      <c r="B16" s="61"/>
      <c r="C16" s="89" t="s">
        <v>7</v>
      </c>
      <c r="D16" s="90"/>
      <c r="E16" s="90"/>
      <c r="F16" s="91"/>
      <c r="G16" s="132"/>
      <c r="H16" s="82">
        <v>1</v>
      </c>
      <c r="I16" s="80"/>
      <c r="J16" s="80"/>
      <c r="K16" s="83"/>
      <c r="L16" s="131"/>
      <c r="M16" s="78" t="s">
        <v>68</v>
      </c>
      <c r="N16" s="79"/>
      <c r="O16" s="79"/>
      <c r="P16" s="79"/>
      <c r="Q16" s="81"/>
      <c r="R16" s="131"/>
      <c r="S16" s="99">
        <v>0.88541666666666663</v>
      </c>
      <c r="T16" s="79"/>
      <c r="U16" s="79"/>
      <c r="V16" s="79"/>
      <c r="W16" s="81"/>
      <c r="X16" s="131"/>
      <c r="Y16" s="82" t="s">
        <v>65</v>
      </c>
      <c r="Z16" s="80"/>
      <c r="AA16" s="80"/>
      <c r="AB16" s="80"/>
      <c r="AC16" s="80"/>
      <c r="AD16" s="80"/>
      <c r="AE16" s="80"/>
      <c r="AF16" s="80"/>
      <c r="AG16" s="80"/>
      <c r="AH16" s="83"/>
      <c r="AI16" s="131"/>
      <c r="AJ16" s="129" t="str">
        <f>$O$8 &amp; " "</f>
        <v xml:space="preserve">Ratze </v>
      </c>
      <c r="AK16" s="129"/>
      <c r="AL16" s="129"/>
      <c r="AM16" s="129"/>
      <c r="AN16" s="129"/>
      <c r="AO16" s="129"/>
      <c r="AP16" s="129"/>
      <c r="AQ16" s="129"/>
      <c r="AR16" s="129"/>
      <c r="AS16" s="129"/>
      <c r="AT16" s="129"/>
      <c r="AU16" s="129"/>
      <c r="AV16" s="129"/>
      <c r="AW16" s="129"/>
      <c r="AX16" s="85"/>
      <c r="AY16" s="83" t="s">
        <v>2</v>
      </c>
      <c r="AZ16" s="130"/>
      <c r="BA16" s="82"/>
      <c r="BB16" s="77" t="str">
        <f>" " &amp; $AF$8</f>
        <v xml:space="preserve"> Markus</v>
      </c>
      <c r="BC16" s="128"/>
      <c r="BD16" s="128"/>
      <c r="BE16" s="128"/>
      <c r="BF16" s="128"/>
      <c r="BG16" s="128"/>
      <c r="BH16" s="128"/>
      <c r="BI16" s="128"/>
      <c r="BJ16" s="128"/>
      <c r="BK16" s="128"/>
      <c r="BL16" s="128"/>
      <c r="BM16" s="128"/>
      <c r="BN16" s="128"/>
      <c r="BO16" s="128"/>
      <c r="BP16" s="128"/>
      <c r="BQ16" s="131"/>
      <c r="BR16" s="78">
        <v>1</v>
      </c>
      <c r="BS16" s="79"/>
      <c r="BT16" s="79"/>
      <c r="BU16" s="79"/>
      <c r="BV16" s="79"/>
      <c r="BW16" s="80" t="s">
        <v>2</v>
      </c>
      <c r="BX16" s="80"/>
      <c r="BY16" s="80"/>
      <c r="BZ16" s="79">
        <v>1</v>
      </c>
      <c r="CA16" s="79"/>
      <c r="CB16" s="79"/>
      <c r="CC16" s="79"/>
      <c r="CD16" s="81"/>
      <c r="CE16" s="65"/>
      <c r="CF16" s="21">
        <f>IF(AND(ISNUMBER(BR16),ISNUMBER(BZ16)),1,0)</f>
        <v>1</v>
      </c>
      <c r="CG16" s="21">
        <f>IF(OR(ISBLANK(BR16),ISBLANK(BZ16)),0,IF(BR16&gt;BZ16,1,0))</f>
        <v>0</v>
      </c>
      <c r="CH16" s="21">
        <f>IF(OR(ISBLANK(BR16),ISBLANK(BZ16)),0,IF(BR16=BZ16,1,0))</f>
        <v>1</v>
      </c>
      <c r="CI16" s="21">
        <f>IF(OR(ISBLANK(BR16),ISBLANK(BZ16)),0,IF(BR16&lt;BZ16,1,0))</f>
        <v>0</v>
      </c>
      <c r="CJ16" s="65"/>
    </row>
    <row r="17" spans="1:88" s="1" customFormat="1" ht="11.25" customHeight="1" x14ac:dyDescent="0.3">
      <c r="A17" s="25"/>
      <c r="B17" s="61"/>
      <c r="C17" s="92"/>
      <c r="D17" s="93"/>
      <c r="E17" s="93"/>
      <c r="F17" s="94"/>
      <c r="G17" s="132"/>
      <c r="H17" s="82">
        <f>H16+1</f>
        <v>2</v>
      </c>
      <c r="I17" s="80"/>
      <c r="J17" s="80"/>
      <c r="K17" s="83"/>
      <c r="L17" s="131"/>
      <c r="M17" s="82" t="str">
        <f>$M$16</f>
        <v>20.2.</v>
      </c>
      <c r="N17" s="80"/>
      <c r="O17" s="80"/>
      <c r="P17" s="80"/>
      <c r="Q17" s="83"/>
      <c r="R17" s="131"/>
      <c r="S17" s="99">
        <v>0.88541666666666663</v>
      </c>
      <c r="T17" s="79"/>
      <c r="U17" s="79"/>
      <c r="V17" s="79"/>
      <c r="W17" s="81"/>
      <c r="X17" s="131"/>
      <c r="Y17" s="82" t="s">
        <v>66</v>
      </c>
      <c r="Z17" s="80"/>
      <c r="AA17" s="80"/>
      <c r="AB17" s="80"/>
      <c r="AC17" s="80"/>
      <c r="AD17" s="80"/>
      <c r="AE17" s="80"/>
      <c r="AF17" s="80"/>
      <c r="AG17" s="80"/>
      <c r="AH17" s="83"/>
      <c r="AI17" s="131"/>
      <c r="AJ17" s="85" t="str">
        <f>$AW$8 &amp; " "</f>
        <v xml:space="preserve">Christoph </v>
      </c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3" t="s">
        <v>2</v>
      </c>
      <c r="AZ17" s="130"/>
      <c r="BA17" s="82"/>
      <c r="BB17" s="77" t="str">
        <f>" " &amp; $BN$8</f>
        <v xml:space="preserve"> Patrick</v>
      </c>
      <c r="BC17" s="128"/>
      <c r="BD17" s="128"/>
      <c r="BE17" s="128"/>
      <c r="BF17" s="128"/>
      <c r="BG17" s="128"/>
      <c r="BH17" s="128"/>
      <c r="BI17" s="128"/>
      <c r="BJ17" s="128"/>
      <c r="BK17" s="128"/>
      <c r="BL17" s="128"/>
      <c r="BM17" s="128"/>
      <c r="BN17" s="128"/>
      <c r="BO17" s="128"/>
      <c r="BP17" s="128"/>
      <c r="BQ17" s="131"/>
      <c r="BR17" s="78">
        <v>0</v>
      </c>
      <c r="BS17" s="79"/>
      <c r="BT17" s="79"/>
      <c r="BU17" s="79"/>
      <c r="BV17" s="79"/>
      <c r="BW17" s="80" t="s">
        <v>2</v>
      </c>
      <c r="BX17" s="80"/>
      <c r="BY17" s="80"/>
      <c r="BZ17" s="79">
        <v>0</v>
      </c>
      <c r="CA17" s="79"/>
      <c r="CB17" s="79"/>
      <c r="CC17" s="79"/>
      <c r="CD17" s="81"/>
      <c r="CE17" s="65"/>
      <c r="CF17" s="21">
        <f t="shared" ref="CF17:CF21" si="0">IF(AND(ISNUMBER(BR17),ISNUMBER(BZ17)),1,0)</f>
        <v>1</v>
      </c>
      <c r="CG17" s="21">
        <f t="shared" ref="CG17:CG21" si="1">IF(OR(ISBLANK(BR17),ISBLANK(BZ17)),0,IF(BR17&gt;BZ17,1,0))</f>
        <v>0</v>
      </c>
      <c r="CH17" s="21">
        <f t="shared" ref="CH17:CH21" si="2">IF(OR(ISBLANK(BR17),ISBLANK(BZ17)),0,IF(BR17=BZ17,1,0))</f>
        <v>1</v>
      </c>
      <c r="CI17" s="21">
        <f t="shared" ref="CI17:CI21" si="3">IF(OR(ISBLANK(BR17),ISBLANK(BZ17)),0,IF(BR17&lt;BZ17,1,0))</f>
        <v>0</v>
      </c>
      <c r="CJ17" s="65"/>
    </row>
    <row r="18" spans="1:88" s="1" customFormat="1" ht="11.25" customHeight="1" x14ac:dyDescent="0.3">
      <c r="A18" s="25"/>
      <c r="B18" s="61"/>
      <c r="C18" s="92"/>
      <c r="D18" s="93"/>
      <c r="E18" s="93"/>
      <c r="F18" s="94"/>
      <c r="G18" s="132"/>
      <c r="H18" s="82">
        <f>H17+1</f>
        <v>3</v>
      </c>
      <c r="I18" s="80"/>
      <c r="J18" s="80"/>
      <c r="K18" s="83"/>
      <c r="L18" s="131"/>
      <c r="M18" s="82" t="str">
        <f t="shared" ref="M18:M21" si="4">$M$16</f>
        <v>20.2.</v>
      </c>
      <c r="N18" s="80"/>
      <c r="O18" s="80"/>
      <c r="P18" s="80"/>
      <c r="Q18" s="83"/>
      <c r="R18" s="131"/>
      <c r="S18" s="84">
        <f>S16+$C$14</f>
        <v>0.89374999999999993</v>
      </c>
      <c r="T18" s="155"/>
      <c r="U18" s="155"/>
      <c r="V18" s="155"/>
      <c r="W18" s="156"/>
      <c r="X18" s="131"/>
      <c r="Y18" s="82" t="s">
        <v>65</v>
      </c>
      <c r="Z18" s="80"/>
      <c r="AA18" s="80"/>
      <c r="AB18" s="80"/>
      <c r="AC18" s="80"/>
      <c r="AD18" s="80"/>
      <c r="AE18" s="80"/>
      <c r="AF18" s="80"/>
      <c r="AG18" s="80"/>
      <c r="AH18" s="83"/>
      <c r="AI18" s="131"/>
      <c r="AJ18" s="129" t="str">
        <f>$O$8 &amp; " "</f>
        <v xml:space="preserve">Ratze </v>
      </c>
      <c r="AK18" s="129"/>
      <c r="AL18" s="129"/>
      <c r="AM18" s="129"/>
      <c r="AN18" s="129"/>
      <c r="AO18" s="129"/>
      <c r="AP18" s="129"/>
      <c r="AQ18" s="129"/>
      <c r="AR18" s="129"/>
      <c r="AS18" s="129"/>
      <c r="AT18" s="129"/>
      <c r="AU18" s="129"/>
      <c r="AV18" s="129"/>
      <c r="AW18" s="129"/>
      <c r="AX18" s="85"/>
      <c r="AY18" s="83" t="s">
        <v>2</v>
      </c>
      <c r="AZ18" s="130"/>
      <c r="BA18" s="82"/>
      <c r="BB18" s="77" t="str">
        <f>" " &amp; $AW$8</f>
        <v xml:space="preserve"> Christoph</v>
      </c>
      <c r="BC18" s="128"/>
      <c r="BD18" s="128"/>
      <c r="BE18" s="128"/>
      <c r="BF18" s="128"/>
      <c r="BG18" s="128"/>
      <c r="BH18" s="128"/>
      <c r="BI18" s="128"/>
      <c r="BJ18" s="128"/>
      <c r="BK18" s="128"/>
      <c r="BL18" s="128"/>
      <c r="BM18" s="128"/>
      <c r="BN18" s="128"/>
      <c r="BO18" s="128"/>
      <c r="BP18" s="128"/>
      <c r="BQ18" s="131"/>
      <c r="BR18" s="78">
        <v>1</v>
      </c>
      <c r="BS18" s="79"/>
      <c r="BT18" s="79"/>
      <c r="BU18" s="79"/>
      <c r="BV18" s="79"/>
      <c r="BW18" s="80" t="s">
        <v>2</v>
      </c>
      <c r="BX18" s="80"/>
      <c r="BY18" s="80"/>
      <c r="BZ18" s="79">
        <v>0</v>
      </c>
      <c r="CA18" s="79"/>
      <c r="CB18" s="79"/>
      <c r="CC18" s="79"/>
      <c r="CD18" s="81"/>
      <c r="CE18" s="65"/>
      <c r="CF18" s="21">
        <f t="shared" si="0"/>
        <v>1</v>
      </c>
      <c r="CG18" s="21">
        <f t="shared" si="1"/>
        <v>1</v>
      </c>
      <c r="CH18" s="21">
        <f t="shared" si="2"/>
        <v>0</v>
      </c>
      <c r="CI18" s="21">
        <f t="shared" si="3"/>
        <v>0</v>
      </c>
      <c r="CJ18" s="65"/>
    </row>
    <row r="19" spans="1:88" s="1" customFormat="1" ht="11.25" customHeight="1" x14ac:dyDescent="0.3">
      <c r="A19" s="25"/>
      <c r="B19" s="61"/>
      <c r="C19" s="92"/>
      <c r="D19" s="93"/>
      <c r="E19" s="93"/>
      <c r="F19" s="94"/>
      <c r="G19" s="132"/>
      <c r="H19" s="82">
        <f>H18+1</f>
        <v>4</v>
      </c>
      <c r="I19" s="80"/>
      <c r="J19" s="80"/>
      <c r="K19" s="83"/>
      <c r="L19" s="131"/>
      <c r="M19" s="82" t="str">
        <f t="shared" si="4"/>
        <v>20.2.</v>
      </c>
      <c r="N19" s="80"/>
      <c r="O19" s="80"/>
      <c r="P19" s="80"/>
      <c r="Q19" s="83"/>
      <c r="R19" s="131"/>
      <c r="S19" s="84">
        <f>S17+$C$14</f>
        <v>0.89374999999999993</v>
      </c>
      <c r="T19" s="155"/>
      <c r="U19" s="155"/>
      <c r="V19" s="155"/>
      <c r="W19" s="156"/>
      <c r="X19" s="131"/>
      <c r="Y19" s="82" t="s">
        <v>66</v>
      </c>
      <c r="Z19" s="80"/>
      <c r="AA19" s="80"/>
      <c r="AB19" s="80"/>
      <c r="AC19" s="80"/>
      <c r="AD19" s="80"/>
      <c r="AE19" s="80"/>
      <c r="AF19" s="80"/>
      <c r="AG19" s="80"/>
      <c r="AH19" s="83"/>
      <c r="AI19" s="131"/>
      <c r="AJ19" s="85" t="str">
        <f>$AF$8 &amp; " "</f>
        <v xml:space="preserve">Markus </v>
      </c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3" t="s">
        <v>2</v>
      </c>
      <c r="AZ19" s="130"/>
      <c r="BA19" s="82"/>
      <c r="BB19" s="77" t="str">
        <f>" " &amp; $BN$8</f>
        <v xml:space="preserve"> Patrick</v>
      </c>
      <c r="BC19" s="128"/>
      <c r="BD19" s="128"/>
      <c r="BE19" s="128"/>
      <c r="BF19" s="128"/>
      <c r="BG19" s="128"/>
      <c r="BH19" s="128"/>
      <c r="BI19" s="128"/>
      <c r="BJ19" s="128"/>
      <c r="BK19" s="128"/>
      <c r="BL19" s="128"/>
      <c r="BM19" s="128"/>
      <c r="BN19" s="128"/>
      <c r="BO19" s="128"/>
      <c r="BP19" s="128"/>
      <c r="BQ19" s="131"/>
      <c r="BR19" s="78">
        <v>2</v>
      </c>
      <c r="BS19" s="79"/>
      <c r="BT19" s="79"/>
      <c r="BU19" s="79"/>
      <c r="BV19" s="79"/>
      <c r="BW19" s="80" t="s">
        <v>2</v>
      </c>
      <c r="BX19" s="80"/>
      <c r="BY19" s="80"/>
      <c r="BZ19" s="79">
        <v>1</v>
      </c>
      <c r="CA19" s="79"/>
      <c r="CB19" s="79"/>
      <c r="CC19" s="79"/>
      <c r="CD19" s="81"/>
      <c r="CE19" s="65"/>
      <c r="CF19" s="21">
        <f t="shared" si="0"/>
        <v>1</v>
      </c>
      <c r="CG19" s="21">
        <f t="shared" si="1"/>
        <v>1</v>
      </c>
      <c r="CH19" s="21">
        <f t="shared" si="2"/>
        <v>0</v>
      </c>
      <c r="CI19" s="21">
        <f t="shared" si="3"/>
        <v>0</v>
      </c>
      <c r="CJ19" s="65"/>
    </row>
    <row r="20" spans="1:88" s="1" customFormat="1" ht="11.25" customHeight="1" x14ac:dyDescent="0.3">
      <c r="A20" s="25"/>
      <c r="B20" s="61"/>
      <c r="C20" s="92"/>
      <c r="D20" s="93"/>
      <c r="E20" s="93"/>
      <c r="F20" s="94"/>
      <c r="G20" s="132"/>
      <c r="H20" s="82">
        <f>H19+1</f>
        <v>5</v>
      </c>
      <c r="I20" s="80"/>
      <c r="J20" s="80"/>
      <c r="K20" s="83"/>
      <c r="L20" s="131"/>
      <c r="M20" s="82" t="str">
        <f t="shared" si="4"/>
        <v>20.2.</v>
      </c>
      <c r="N20" s="80"/>
      <c r="O20" s="80"/>
      <c r="P20" s="80"/>
      <c r="Q20" s="83"/>
      <c r="R20" s="131"/>
      <c r="S20" s="84">
        <f>S18+$C$14</f>
        <v>0.90208333333333324</v>
      </c>
      <c r="T20" s="155"/>
      <c r="U20" s="155"/>
      <c r="V20" s="155"/>
      <c r="W20" s="156"/>
      <c r="X20" s="131"/>
      <c r="Y20" s="82" t="s">
        <v>65</v>
      </c>
      <c r="Z20" s="80"/>
      <c r="AA20" s="80"/>
      <c r="AB20" s="80"/>
      <c r="AC20" s="80"/>
      <c r="AD20" s="80"/>
      <c r="AE20" s="80"/>
      <c r="AF20" s="80"/>
      <c r="AG20" s="80"/>
      <c r="AH20" s="83"/>
      <c r="AI20" s="131"/>
      <c r="AJ20" s="85" t="str">
        <f>$BN$8 &amp; " "</f>
        <v xml:space="preserve">Patrick </v>
      </c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3" t="s">
        <v>2</v>
      </c>
      <c r="AZ20" s="130"/>
      <c r="BA20" s="82"/>
      <c r="BB20" s="76" t="str">
        <f>" " &amp; $O$8</f>
        <v xml:space="preserve"> Ratze</v>
      </c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6"/>
      <c r="BO20" s="76"/>
      <c r="BP20" s="77"/>
      <c r="BQ20" s="131"/>
      <c r="BR20" s="78">
        <v>0</v>
      </c>
      <c r="BS20" s="79"/>
      <c r="BT20" s="79"/>
      <c r="BU20" s="79"/>
      <c r="BV20" s="79"/>
      <c r="BW20" s="80" t="s">
        <v>2</v>
      </c>
      <c r="BX20" s="80"/>
      <c r="BY20" s="80"/>
      <c r="BZ20" s="79">
        <v>1</v>
      </c>
      <c r="CA20" s="79"/>
      <c r="CB20" s="79"/>
      <c r="CC20" s="79"/>
      <c r="CD20" s="81"/>
      <c r="CE20" s="65"/>
      <c r="CF20" s="21">
        <f t="shared" si="0"/>
        <v>1</v>
      </c>
      <c r="CG20" s="21">
        <f t="shared" si="1"/>
        <v>0</v>
      </c>
      <c r="CH20" s="21">
        <f t="shared" si="2"/>
        <v>0</v>
      </c>
      <c r="CI20" s="21">
        <f t="shared" si="3"/>
        <v>1</v>
      </c>
      <c r="CJ20" s="65"/>
    </row>
    <row r="21" spans="1:88" s="1" customFormat="1" ht="11.25" customHeight="1" x14ac:dyDescent="0.3">
      <c r="A21" s="25"/>
      <c r="B21" s="61"/>
      <c r="C21" s="95"/>
      <c r="D21" s="96"/>
      <c r="E21" s="96"/>
      <c r="F21" s="97"/>
      <c r="G21" s="132"/>
      <c r="H21" s="82">
        <f>H20+1</f>
        <v>6</v>
      </c>
      <c r="I21" s="80"/>
      <c r="J21" s="80"/>
      <c r="K21" s="83"/>
      <c r="L21" s="131"/>
      <c r="M21" s="82" t="str">
        <f t="shared" si="4"/>
        <v>20.2.</v>
      </c>
      <c r="N21" s="80"/>
      <c r="O21" s="80"/>
      <c r="P21" s="80"/>
      <c r="Q21" s="83"/>
      <c r="R21" s="131"/>
      <c r="S21" s="84">
        <f>S19+$C$14</f>
        <v>0.90208333333333324</v>
      </c>
      <c r="T21" s="155"/>
      <c r="U21" s="155"/>
      <c r="V21" s="155"/>
      <c r="W21" s="156"/>
      <c r="X21" s="131"/>
      <c r="Y21" s="82" t="s">
        <v>66</v>
      </c>
      <c r="Z21" s="80"/>
      <c r="AA21" s="80"/>
      <c r="AB21" s="80"/>
      <c r="AC21" s="80"/>
      <c r="AD21" s="80"/>
      <c r="AE21" s="80"/>
      <c r="AF21" s="80"/>
      <c r="AG21" s="80"/>
      <c r="AH21" s="83"/>
      <c r="AI21" s="131"/>
      <c r="AJ21" s="85" t="str">
        <f>$AF$8 &amp; " "</f>
        <v xml:space="preserve">Markus </v>
      </c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3" t="s">
        <v>2</v>
      </c>
      <c r="AZ21" s="130"/>
      <c r="BA21" s="82"/>
      <c r="BB21" s="77" t="str">
        <f>" " &amp; $AW$8</f>
        <v xml:space="preserve"> Christoph</v>
      </c>
      <c r="BC21" s="128"/>
      <c r="BD21" s="128"/>
      <c r="BE21" s="128"/>
      <c r="BF21" s="128"/>
      <c r="BG21" s="128"/>
      <c r="BH21" s="128"/>
      <c r="BI21" s="128"/>
      <c r="BJ21" s="128"/>
      <c r="BK21" s="128"/>
      <c r="BL21" s="128"/>
      <c r="BM21" s="128"/>
      <c r="BN21" s="128"/>
      <c r="BO21" s="128"/>
      <c r="BP21" s="128"/>
      <c r="BQ21" s="131"/>
      <c r="BR21" s="78">
        <v>0</v>
      </c>
      <c r="BS21" s="79"/>
      <c r="BT21" s="79"/>
      <c r="BU21" s="79"/>
      <c r="BV21" s="79"/>
      <c r="BW21" s="80" t="s">
        <v>2</v>
      </c>
      <c r="BX21" s="80"/>
      <c r="BY21" s="80"/>
      <c r="BZ21" s="79">
        <v>0</v>
      </c>
      <c r="CA21" s="79"/>
      <c r="CB21" s="79"/>
      <c r="CC21" s="79"/>
      <c r="CD21" s="81"/>
      <c r="CE21" s="65"/>
      <c r="CF21" s="21">
        <f t="shared" si="0"/>
        <v>1</v>
      </c>
      <c r="CG21" s="21">
        <f t="shared" si="1"/>
        <v>0</v>
      </c>
      <c r="CH21" s="21">
        <f t="shared" si="2"/>
        <v>1</v>
      </c>
      <c r="CI21" s="21">
        <f t="shared" si="3"/>
        <v>0</v>
      </c>
      <c r="CJ21" s="65"/>
    </row>
    <row r="22" spans="1:88" s="1" customFormat="1" ht="7.5" customHeight="1" x14ac:dyDescent="0.3">
      <c r="A22" s="25"/>
      <c r="B22" s="61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65"/>
      <c r="CF22" s="21"/>
      <c r="CG22" s="21"/>
      <c r="CH22" s="21"/>
      <c r="CI22" s="21"/>
      <c r="CJ22" s="65"/>
    </row>
    <row r="23" spans="1:88" s="1" customFormat="1" ht="11.25" customHeight="1" x14ac:dyDescent="0.3">
      <c r="A23" s="25"/>
      <c r="B23" s="61"/>
      <c r="C23" s="89" t="s">
        <v>10</v>
      </c>
      <c r="D23" s="90"/>
      <c r="E23" s="90"/>
      <c r="F23" s="91"/>
      <c r="G23" s="132"/>
      <c r="H23" s="82">
        <f>H21+1</f>
        <v>7</v>
      </c>
      <c r="I23" s="80"/>
      <c r="J23" s="80"/>
      <c r="K23" s="83"/>
      <c r="L23" s="131"/>
      <c r="M23" s="82" t="str">
        <f t="shared" ref="M23:M28" si="5">$M$16</f>
        <v>20.2.</v>
      </c>
      <c r="N23" s="80"/>
      <c r="O23" s="80"/>
      <c r="P23" s="80"/>
      <c r="Q23" s="83"/>
      <c r="R23" s="131"/>
      <c r="S23" s="84">
        <f>S20+$C$14</f>
        <v>0.91041666666666654</v>
      </c>
      <c r="T23" s="155"/>
      <c r="U23" s="155"/>
      <c r="V23" s="155"/>
      <c r="W23" s="156"/>
      <c r="X23" s="131"/>
      <c r="Y23" s="82" t="s">
        <v>66</v>
      </c>
      <c r="Z23" s="80"/>
      <c r="AA23" s="80"/>
      <c r="AB23" s="80"/>
      <c r="AC23" s="80"/>
      <c r="AD23" s="80"/>
      <c r="AE23" s="80"/>
      <c r="AF23" s="80"/>
      <c r="AG23" s="80"/>
      <c r="AH23" s="83"/>
      <c r="AI23" s="131"/>
      <c r="AJ23" s="85" t="str">
        <f>$AF$8 &amp; " "</f>
        <v xml:space="preserve">Markus </v>
      </c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3" t="s">
        <v>2</v>
      </c>
      <c r="AZ23" s="130"/>
      <c r="BA23" s="82"/>
      <c r="BB23" s="76" t="str">
        <f>" " &amp; $O$8</f>
        <v xml:space="preserve"> Ratze</v>
      </c>
      <c r="BC23" s="76"/>
      <c r="BD23" s="76"/>
      <c r="BE23" s="76"/>
      <c r="BF23" s="76"/>
      <c r="BG23" s="76"/>
      <c r="BH23" s="76"/>
      <c r="BI23" s="76"/>
      <c r="BJ23" s="76"/>
      <c r="BK23" s="76"/>
      <c r="BL23" s="76"/>
      <c r="BM23" s="76"/>
      <c r="BN23" s="76"/>
      <c r="BO23" s="76"/>
      <c r="BP23" s="77"/>
      <c r="BQ23" s="131"/>
      <c r="BR23" s="78">
        <v>3</v>
      </c>
      <c r="BS23" s="79"/>
      <c r="BT23" s="79"/>
      <c r="BU23" s="79"/>
      <c r="BV23" s="79"/>
      <c r="BW23" s="80" t="s">
        <v>2</v>
      </c>
      <c r="BX23" s="80"/>
      <c r="BY23" s="80"/>
      <c r="BZ23" s="79">
        <v>0</v>
      </c>
      <c r="CA23" s="79"/>
      <c r="CB23" s="79"/>
      <c r="CC23" s="79"/>
      <c r="CD23" s="81"/>
      <c r="CE23" s="65"/>
      <c r="CF23" s="21">
        <f t="shared" ref="CF23:CF28" si="6">IF(AND(ISNUMBER(BR23),ISNUMBER(BZ23)),1,0)</f>
        <v>1</v>
      </c>
      <c r="CG23" s="21">
        <f t="shared" ref="CG23:CG28" si="7">IF(OR(ISBLANK(BR23),ISBLANK(BZ23)),0,IF(BR23&gt;BZ23,1,0))</f>
        <v>1</v>
      </c>
      <c r="CH23" s="21">
        <f t="shared" ref="CH23:CH28" si="8">IF(OR(ISBLANK(BR23),ISBLANK(BZ23)),0,IF(BR23=BZ23,1,0))</f>
        <v>0</v>
      </c>
      <c r="CI23" s="21">
        <f t="shared" ref="CI23:CI28" si="9">IF(OR(ISBLANK(BR23),ISBLANK(BZ23)),0,IF(BR23&lt;BZ23,1,0))</f>
        <v>0</v>
      </c>
      <c r="CJ23" s="65"/>
    </row>
    <row r="24" spans="1:88" s="1" customFormat="1" ht="11.25" customHeight="1" x14ac:dyDescent="0.3">
      <c r="A24" s="25"/>
      <c r="B24" s="61"/>
      <c r="C24" s="92"/>
      <c r="D24" s="93"/>
      <c r="E24" s="93"/>
      <c r="F24" s="94"/>
      <c r="G24" s="132"/>
      <c r="H24" s="82">
        <f>H23+1</f>
        <v>8</v>
      </c>
      <c r="I24" s="80"/>
      <c r="J24" s="80"/>
      <c r="K24" s="83"/>
      <c r="L24" s="131"/>
      <c r="M24" s="82" t="str">
        <f t="shared" si="5"/>
        <v>20.2.</v>
      </c>
      <c r="N24" s="80"/>
      <c r="O24" s="80"/>
      <c r="P24" s="80"/>
      <c r="Q24" s="83"/>
      <c r="R24" s="131"/>
      <c r="S24" s="84">
        <f>S21+$C$14</f>
        <v>0.91041666666666654</v>
      </c>
      <c r="T24" s="155"/>
      <c r="U24" s="155"/>
      <c r="V24" s="155"/>
      <c r="W24" s="156"/>
      <c r="X24" s="131"/>
      <c r="Y24" s="82" t="s">
        <v>65</v>
      </c>
      <c r="Z24" s="80"/>
      <c r="AA24" s="80"/>
      <c r="AB24" s="80"/>
      <c r="AC24" s="80"/>
      <c r="AD24" s="80"/>
      <c r="AE24" s="80"/>
      <c r="AF24" s="80"/>
      <c r="AG24" s="80"/>
      <c r="AH24" s="83"/>
      <c r="AI24" s="131"/>
      <c r="AJ24" s="85" t="str">
        <f>$BN$8 &amp; " "</f>
        <v xml:space="preserve">Patrick </v>
      </c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6"/>
      <c r="AY24" s="83" t="s">
        <v>2</v>
      </c>
      <c r="AZ24" s="130"/>
      <c r="BA24" s="82"/>
      <c r="BB24" s="77" t="str">
        <f>" " &amp; $AW$8</f>
        <v xml:space="preserve"> Christoph</v>
      </c>
      <c r="BC24" s="128"/>
      <c r="BD24" s="128"/>
      <c r="BE24" s="128"/>
      <c r="BF24" s="128"/>
      <c r="BG24" s="128"/>
      <c r="BH24" s="128"/>
      <c r="BI24" s="128"/>
      <c r="BJ24" s="128"/>
      <c r="BK24" s="128"/>
      <c r="BL24" s="128"/>
      <c r="BM24" s="128"/>
      <c r="BN24" s="128"/>
      <c r="BO24" s="128"/>
      <c r="BP24" s="128"/>
      <c r="BQ24" s="131"/>
      <c r="BR24" s="78">
        <v>1</v>
      </c>
      <c r="BS24" s="79"/>
      <c r="BT24" s="79"/>
      <c r="BU24" s="79"/>
      <c r="BV24" s="79"/>
      <c r="BW24" s="80" t="s">
        <v>2</v>
      </c>
      <c r="BX24" s="80"/>
      <c r="BY24" s="80"/>
      <c r="BZ24" s="79">
        <v>1</v>
      </c>
      <c r="CA24" s="79"/>
      <c r="CB24" s="79"/>
      <c r="CC24" s="79"/>
      <c r="CD24" s="81"/>
      <c r="CE24" s="65"/>
      <c r="CF24" s="21">
        <f t="shared" si="6"/>
        <v>1</v>
      </c>
      <c r="CG24" s="21">
        <f t="shared" si="7"/>
        <v>0</v>
      </c>
      <c r="CH24" s="21">
        <f t="shared" si="8"/>
        <v>1</v>
      </c>
      <c r="CI24" s="21">
        <f t="shared" si="9"/>
        <v>0</v>
      </c>
      <c r="CJ24" s="65"/>
    </row>
    <row r="25" spans="1:88" s="1" customFormat="1" ht="11.25" customHeight="1" x14ac:dyDescent="0.3">
      <c r="A25" s="25"/>
      <c r="B25" s="61"/>
      <c r="C25" s="92"/>
      <c r="D25" s="93"/>
      <c r="E25" s="93"/>
      <c r="F25" s="94"/>
      <c r="G25" s="132"/>
      <c r="H25" s="82">
        <f>H24+1</f>
        <v>9</v>
      </c>
      <c r="I25" s="80"/>
      <c r="J25" s="80"/>
      <c r="K25" s="83"/>
      <c r="L25" s="131"/>
      <c r="M25" s="82" t="str">
        <f t="shared" si="5"/>
        <v>20.2.</v>
      </c>
      <c r="N25" s="80"/>
      <c r="O25" s="80"/>
      <c r="P25" s="80"/>
      <c r="Q25" s="83"/>
      <c r="R25" s="131"/>
      <c r="S25" s="84">
        <f>S23+$C$14</f>
        <v>0.91874999999999984</v>
      </c>
      <c r="T25" s="155"/>
      <c r="U25" s="155"/>
      <c r="V25" s="155"/>
      <c r="W25" s="156"/>
      <c r="X25" s="131"/>
      <c r="Y25" s="82" t="s">
        <v>66</v>
      </c>
      <c r="Z25" s="80"/>
      <c r="AA25" s="80"/>
      <c r="AB25" s="80"/>
      <c r="AC25" s="80"/>
      <c r="AD25" s="80"/>
      <c r="AE25" s="80"/>
      <c r="AF25" s="80"/>
      <c r="AG25" s="80"/>
      <c r="AH25" s="83"/>
      <c r="AI25" s="131"/>
      <c r="AJ25" s="85" t="str">
        <f>$AW$8 &amp; " "</f>
        <v xml:space="preserve">Christoph </v>
      </c>
      <c r="AK25" s="86"/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86"/>
      <c r="AY25" s="83" t="s">
        <v>2</v>
      </c>
      <c r="AZ25" s="130"/>
      <c r="BA25" s="82"/>
      <c r="BB25" s="76" t="str">
        <f>" " &amp; $O$8</f>
        <v xml:space="preserve"> Ratze</v>
      </c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76"/>
      <c r="BN25" s="76"/>
      <c r="BO25" s="76"/>
      <c r="BP25" s="77"/>
      <c r="BQ25" s="131"/>
      <c r="BR25" s="78">
        <v>0</v>
      </c>
      <c r="BS25" s="79"/>
      <c r="BT25" s="79"/>
      <c r="BU25" s="79"/>
      <c r="BV25" s="79"/>
      <c r="BW25" s="80" t="s">
        <v>2</v>
      </c>
      <c r="BX25" s="80"/>
      <c r="BY25" s="80"/>
      <c r="BZ25" s="79">
        <v>1</v>
      </c>
      <c r="CA25" s="79"/>
      <c r="CB25" s="79"/>
      <c r="CC25" s="79"/>
      <c r="CD25" s="81"/>
      <c r="CE25" s="65"/>
      <c r="CF25" s="21">
        <f t="shared" si="6"/>
        <v>1</v>
      </c>
      <c r="CG25" s="21">
        <f t="shared" si="7"/>
        <v>0</v>
      </c>
      <c r="CH25" s="21">
        <f t="shared" si="8"/>
        <v>0</v>
      </c>
      <c r="CI25" s="21">
        <f t="shared" si="9"/>
        <v>1</v>
      </c>
      <c r="CJ25" s="65"/>
    </row>
    <row r="26" spans="1:88" s="1" customFormat="1" ht="11.25" customHeight="1" x14ac:dyDescent="0.3">
      <c r="A26" s="25"/>
      <c r="B26" s="61"/>
      <c r="C26" s="92"/>
      <c r="D26" s="93"/>
      <c r="E26" s="93"/>
      <c r="F26" s="94"/>
      <c r="G26" s="132"/>
      <c r="H26" s="82">
        <f>H25+1</f>
        <v>10</v>
      </c>
      <c r="I26" s="80"/>
      <c r="J26" s="80"/>
      <c r="K26" s="83"/>
      <c r="L26" s="131"/>
      <c r="M26" s="82" t="str">
        <f t="shared" si="5"/>
        <v>20.2.</v>
      </c>
      <c r="N26" s="80"/>
      <c r="O26" s="80"/>
      <c r="P26" s="80"/>
      <c r="Q26" s="83"/>
      <c r="R26" s="131"/>
      <c r="S26" s="84">
        <f>S24+$C$14</f>
        <v>0.91874999999999984</v>
      </c>
      <c r="T26" s="155"/>
      <c r="U26" s="155"/>
      <c r="V26" s="155"/>
      <c r="W26" s="156"/>
      <c r="X26" s="131"/>
      <c r="Y26" s="82" t="s">
        <v>65</v>
      </c>
      <c r="Z26" s="80"/>
      <c r="AA26" s="80"/>
      <c r="AB26" s="80"/>
      <c r="AC26" s="80"/>
      <c r="AD26" s="80"/>
      <c r="AE26" s="80"/>
      <c r="AF26" s="80"/>
      <c r="AG26" s="80"/>
      <c r="AH26" s="83"/>
      <c r="AI26" s="131"/>
      <c r="AJ26" s="85" t="str">
        <f>$BN$8 &amp; " "</f>
        <v xml:space="preserve">Patrick </v>
      </c>
      <c r="AK26" s="86"/>
      <c r="AL26" s="86"/>
      <c r="AM26" s="86"/>
      <c r="AN26" s="86"/>
      <c r="AO26" s="86"/>
      <c r="AP26" s="86"/>
      <c r="AQ26" s="86"/>
      <c r="AR26" s="86"/>
      <c r="AS26" s="86"/>
      <c r="AT26" s="86"/>
      <c r="AU26" s="86"/>
      <c r="AV26" s="86"/>
      <c r="AW26" s="86"/>
      <c r="AX26" s="86"/>
      <c r="AY26" s="83" t="s">
        <v>2</v>
      </c>
      <c r="AZ26" s="130"/>
      <c r="BA26" s="82"/>
      <c r="BB26" s="77" t="str">
        <f>" " &amp; $AF$8</f>
        <v xml:space="preserve"> Markus</v>
      </c>
      <c r="BC26" s="128"/>
      <c r="BD26" s="128"/>
      <c r="BE26" s="128"/>
      <c r="BF26" s="128"/>
      <c r="BG26" s="128"/>
      <c r="BH26" s="128"/>
      <c r="BI26" s="128"/>
      <c r="BJ26" s="128"/>
      <c r="BK26" s="128"/>
      <c r="BL26" s="128"/>
      <c r="BM26" s="128"/>
      <c r="BN26" s="128"/>
      <c r="BO26" s="128"/>
      <c r="BP26" s="128"/>
      <c r="BQ26" s="131"/>
      <c r="BR26" s="78">
        <v>0</v>
      </c>
      <c r="BS26" s="79"/>
      <c r="BT26" s="79"/>
      <c r="BU26" s="79"/>
      <c r="BV26" s="79"/>
      <c r="BW26" s="80" t="s">
        <v>2</v>
      </c>
      <c r="BX26" s="80"/>
      <c r="BY26" s="80"/>
      <c r="BZ26" s="79">
        <v>0</v>
      </c>
      <c r="CA26" s="79"/>
      <c r="CB26" s="79"/>
      <c r="CC26" s="79"/>
      <c r="CD26" s="81"/>
      <c r="CE26" s="65"/>
      <c r="CF26" s="21">
        <f t="shared" si="6"/>
        <v>1</v>
      </c>
      <c r="CG26" s="21">
        <f t="shared" si="7"/>
        <v>0</v>
      </c>
      <c r="CH26" s="21">
        <f t="shared" si="8"/>
        <v>1</v>
      </c>
      <c r="CI26" s="21">
        <f t="shared" si="9"/>
        <v>0</v>
      </c>
      <c r="CJ26" s="65"/>
    </row>
    <row r="27" spans="1:88" s="1" customFormat="1" ht="11.25" customHeight="1" x14ac:dyDescent="0.3">
      <c r="A27" s="25"/>
      <c r="B27" s="61"/>
      <c r="C27" s="92"/>
      <c r="D27" s="93"/>
      <c r="E27" s="93"/>
      <c r="F27" s="94"/>
      <c r="G27" s="132"/>
      <c r="H27" s="82">
        <f>H26+1</f>
        <v>11</v>
      </c>
      <c r="I27" s="80"/>
      <c r="J27" s="80"/>
      <c r="K27" s="83"/>
      <c r="L27" s="131"/>
      <c r="M27" s="82" t="str">
        <f t="shared" si="5"/>
        <v>20.2.</v>
      </c>
      <c r="N27" s="80"/>
      <c r="O27" s="80"/>
      <c r="P27" s="80"/>
      <c r="Q27" s="83"/>
      <c r="R27" s="131"/>
      <c r="S27" s="84">
        <f>S25+$C$14</f>
        <v>0.92708333333333315</v>
      </c>
      <c r="T27" s="155"/>
      <c r="U27" s="155"/>
      <c r="V27" s="155"/>
      <c r="W27" s="156"/>
      <c r="X27" s="131"/>
      <c r="Y27" s="82" t="s">
        <v>66</v>
      </c>
      <c r="Z27" s="80"/>
      <c r="AA27" s="80"/>
      <c r="AB27" s="80"/>
      <c r="AC27" s="80"/>
      <c r="AD27" s="80"/>
      <c r="AE27" s="80"/>
      <c r="AF27" s="80"/>
      <c r="AG27" s="80"/>
      <c r="AH27" s="83"/>
      <c r="AI27" s="131"/>
      <c r="AJ27" s="129" t="str">
        <f>$O$8 &amp; " "</f>
        <v xml:space="preserve">Ratze </v>
      </c>
      <c r="AK27" s="129"/>
      <c r="AL27" s="129"/>
      <c r="AM27" s="129"/>
      <c r="AN27" s="129"/>
      <c r="AO27" s="129"/>
      <c r="AP27" s="129"/>
      <c r="AQ27" s="129"/>
      <c r="AR27" s="129"/>
      <c r="AS27" s="129"/>
      <c r="AT27" s="129"/>
      <c r="AU27" s="129"/>
      <c r="AV27" s="129"/>
      <c r="AW27" s="129"/>
      <c r="AX27" s="85"/>
      <c r="AY27" s="83" t="s">
        <v>2</v>
      </c>
      <c r="AZ27" s="130"/>
      <c r="BA27" s="82"/>
      <c r="BB27" s="77" t="str">
        <f>" " &amp; $BN$8</f>
        <v xml:space="preserve"> Patrick</v>
      </c>
      <c r="BC27" s="128"/>
      <c r="BD27" s="128"/>
      <c r="BE27" s="128"/>
      <c r="BF27" s="128"/>
      <c r="BG27" s="128"/>
      <c r="BH27" s="128"/>
      <c r="BI27" s="128"/>
      <c r="BJ27" s="128"/>
      <c r="BK27" s="128"/>
      <c r="BL27" s="128"/>
      <c r="BM27" s="128"/>
      <c r="BN27" s="128"/>
      <c r="BO27" s="128"/>
      <c r="BP27" s="128"/>
      <c r="BQ27" s="131"/>
      <c r="BR27" s="78">
        <v>3</v>
      </c>
      <c r="BS27" s="79"/>
      <c r="BT27" s="79"/>
      <c r="BU27" s="79"/>
      <c r="BV27" s="79"/>
      <c r="BW27" s="80" t="s">
        <v>2</v>
      </c>
      <c r="BX27" s="80"/>
      <c r="BY27" s="80"/>
      <c r="BZ27" s="79">
        <v>1</v>
      </c>
      <c r="CA27" s="79"/>
      <c r="CB27" s="79"/>
      <c r="CC27" s="79"/>
      <c r="CD27" s="81"/>
      <c r="CE27" s="65"/>
      <c r="CF27" s="21">
        <f t="shared" si="6"/>
        <v>1</v>
      </c>
      <c r="CG27" s="21">
        <f t="shared" si="7"/>
        <v>1</v>
      </c>
      <c r="CH27" s="21">
        <f t="shared" si="8"/>
        <v>0</v>
      </c>
      <c r="CI27" s="21">
        <f t="shared" si="9"/>
        <v>0</v>
      </c>
      <c r="CJ27" s="65"/>
    </row>
    <row r="28" spans="1:88" s="1" customFormat="1" ht="11.25" customHeight="1" x14ac:dyDescent="0.3">
      <c r="A28" s="25"/>
      <c r="B28" s="61"/>
      <c r="C28" s="95"/>
      <c r="D28" s="96"/>
      <c r="E28" s="96"/>
      <c r="F28" s="97"/>
      <c r="G28" s="132"/>
      <c r="H28" s="82">
        <f>H27+1</f>
        <v>12</v>
      </c>
      <c r="I28" s="80"/>
      <c r="J28" s="80"/>
      <c r="K28" s="83"/>
      <c r="L28" s="131"/>
      <c r="M28" s="82" t="str">
        <f t="shared" si="5"/>
        <v>20.2.</v>
      </c>
      <c r="N28" s="80"/>
      <c r="O28" s="80"/>
      <c r="P28" s="80"/>
      <c r="Q28" s="83"/>
      <c r="R28" s="131"/>
      <c r="S28" s="84">
        <f>S26+$C$14</f>
        <v>0.92708333333333315</v>
      </c>
      <c r="T28" s="155"/>
      <c r="U28" s="155"/>
      <c r="V28" s="155"/>
      <c r="W28" s="156"/>
      <c r="X28" s="131"/>
      <c r="Y28" s="82" t="s">
        <v>65</v>
      </c>
      <c r="Z28" s="80"/>
      <c r="AA28" s="80"/>
      <c r="AB28" s="80"/>
      <c r="AC28" s="80"/>
      <c r="AD28" s="80"/>
      <c r="AE28" s="80"/>
      <c r="AF28" s="80"/>
      <c r="AG28" s="80"/>
      <c r="AH28" s="83"/>
      <c r="AI28" s="131"/>
      <c r="AJ28" s="85" t="str">
        <f>$AW$8 &amp; " "</f>
        <v xml:space="preserve">Christoph </v>
      </c>
      <c r="AK28" s="86"/>
      <c r="AL28" s="86"/>
      <c r="AM28" s="86"/>
      <c r="AN28" s="86"/>
      <c r="AO28" s="86"/>
      <c r="AP28" s="86"/>
      <c r="AQ28" s="86"/>
      <c r="AR28" s="86"/>
      <c r="AS28" s="86"/>
      <c r="AT28" s="86"/>
      <c r="AU28" s="86"/>
      <c r="AV28" s="86"/>
      <c r="AW28" s="86"/>
      <c r="AX28" s="86"/>
      <c r="AY28" s="83" t="s">
        <v>2</v>
      </c>
      <c r="AZ28" s="130"/>
      <c r="BA28" s="82"/>
      <c r="BB28" s="77" t="str">
        <f>" " &amp; $AF$8</f>
        <v xml:space="preserve"> Markus</v>
      </c>
      <c r="BC28" s="128"/>
      <c r="BD28" s="128"/>
      <c r="BE28" s="128"/>
      <c r="BF28" s="128"/>
      <c r="BG28" s="128"/>
      <c r="BH28" s="128"/>
      <c r="BI28" s="128"/>
      <c r="BJ28" s="128"/>
      <c r="BK28" s="128"/>
      <c r="BL28" s="128"/>
      <c r="BM28" s="128"/>
      <c r="BN28" s="128"/>
      <c r="BO28" s="128"/>
      <c r="BP28" s="128"/>
      <c r="BQ28" s="131"/>
      <c r="BR28" s="78">
        <v>1</v>
      </c>
      <c r="BS28" s="79"/>
      <c r="BT28" s="79"/>
      <c r="BU28" s="79"/>
      <c r="BV28" s="79"/>
      <c r="BW28" s="80" t="s">
        <v>2</v>
      </c>
      <c r="BX28" s="80"/>
      <c r="BY28" s="80"/>
      <c r="BZ28" s="79">
        <v>0</v>
      </c>
      <c r="CA28" s="79"/>
      <c r="CB28" s="79"/>
      <c r="CC28" s="79"/>
      <c r="CD28" s="81"/>
      <c r="CE28" s="65"/>
      <c r="CF28" s="21">
        <f t="shared" si="6"/>
        <v>1</v>
      </c>
      <c r="CG28" s="21">
        <f t="shared" si="7"/>
        <v>1</v>
      </c>
      <c r="CH28" s="21">
        <f t="shared" si="8"/>
        <v>0</v>
      </c>
      <c r="CI28" s="21">
        <f t="shared" si="9"/>
        <v>0</v>
      </c>
      <c r="CJ28" s="65"/>
    </row>
    <row r="29" spans="1:88" s="1" customFormat="1" ht="7.5" customHeight="1" x14ac:dyDescent="0.3">
      <c r="A29" s="25"/>
      <c r="B29" s="47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9"/>
      <c r="CF29" s="21"/>
      <c r="CG29" s="21"/>
      <c r="CH29" s="21"/>
      <c r="CI29" s="21"/>
      <c r="CJ29" s="65"/>
    </row>
    <row r="30" spans="1:88" s="1" customFormat="1" ht="11.25" hidden="1" customHeight="1" x14ac:dyDescent="0.3">
      <c r="A30" s="25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8"/>
      <c r="CA30" s="58"/>
      <c r="CB30" s="58"/>
      <c r="CC30" s="58"/>
      <c r="CD30" s="58"/>
      <c r="CE30" s="58"/>
      <c r="CF30" s="21"/>
      <c r="CG30" s="21"/>
      <c r="CH30" s="21"/>
      <c r="CI30" s="21"/>
      <c r="CJ30" s="65"/>
    </row>
    <row r="31" spans="1:88" s="1" customFormat="1" ht="7.5" hidden="1" customHeight="1" x14ac:dyDescent="0.3">
      <c r="A31" s="25"/>
      <c r="B31" s="59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58"/>
      <c r="CB31" s="58"/>
      <c r="CC31" s="58"/>
      <c r="CD31" s="58"/>
      <c r="CE31" s="60"/>
      <c r="CF31" s="21"/>
      <c r="CG31" s="21"/>
      <c r="CH31" s="21"/>
      <c r="CI31" s="21"/>
      <c r="CJ31" s="65"/>
    </row>
    <row r="32" spans="1:88" s="1" customFormat="1" ht="15" hidden="1" customHeight="1" x14ac:dyDescent="0.3">
      <c r="A32" s="25"/>
      <c r="B32" s="61"/>
      <c r="C32" s="62" t="s">
        <v>11</v>
      </c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  <c r="BB32" s="63"/>
      <c r="BC32" s="63"/>
      <c r="BD32" s="63"/>
      <c r="BE32" s="63"/>
      <c r="BF32" s="63"/>
      <c r="BG32" s="63"/>
      <c r="BH32" s="63"/>
      <c r="BI32" s="63"/>
      <c r="BJ32" s="63"/>
      <c r="BK32" s="63"/>
      <c r="BL32" s="63"/>
      <c r="BM32" s="63"/>
      <c r="BN32" s="63"/>
      <c r="BO32" s="63"/>
      <c r="BP32" s="63"/>
      <c r="BQ32" s="63"/>
      <c r="BR32" s="63"/>
      <c r="BS32" s="63"/>
      <c r="BT32" s="63"/>
      <c r="BU32" s="63"/>
      <c r="BV32" s="63"/>
      <c r="BW32" s="63"/>
      <c r="BX32" s="63"/>
      <c r="BY32" s="63"/>
      <c r="BZ32" s="63"/>
      <c r="CA32" s="63"/>
      <c r="CB32" s="63"/>
      <c r="CC32" s="63"/>
      <c r="CD32" s="64"/>
      <c r="CE32" s="65"/>
      <c r="CF32" s="21"/>
      <c r="CG32" s="21"/>
      <c r="CH32" s="21"/>
      <c r="CI32" s="21"/>
      <c r="CJ32" s="65"/>
    </row>
    <row r="33" spans="1:88" s="1" customFormat="1" ht="7.5" hidden="1" customHeight="1" x14ac:dyDescent="0.3">
      <c r="A33" s="25"/>
      <c r="B33" s="61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  <c r="BM33" s="58"/>
      <c r="BN33" s="58"/>
      <c r="BO33" s="58"/>
      <c r="BP33" s="58"/>
      <c r="BQ33" s="58"/>
      <c r="BR33" s="58"/>
      <c r="BS33" s="58"/>
      <c r="BT33" s="58"/>
      <c r="BU33" s="58"/>
      <c r="BV33" s="58"/>
      <c r="BW33" s="58"/>
      <c r="BX33" s="58"/>
      <c r="BY33" s="58"/>
      <c r="BZ33" s="58"/>
      <c r="CA33" s="58"/>
      <c r="CB33" s="58"/>
      <c r="CC33" s="58"/>
      <c r="CD33" s="58"/>
      <c r="CE33" s="65"/>
      <c r="CF33" s="21"/>
      <c r="CG33" s="21"/>
      <c r="CH33" s="21"/>
      <c r="CI33" s="21"/>
      <c r="CJ33" s="65"/>
    </row>
    <row r="34" spans="1:88" s="3" customFormat="1" ht="11.25" hidden="1" customHeight="1" x14ac:dyDescent="0.3">
      <c r="A34" s="25"/>
      <c r="B34" s="61"/>
      <c r="C34" s="57" t="s">
        <v>12</v>
      </c>
      <c r="D34" s="57"/>
      <c r="E34" s="57"/>
      <c r="F34" s="57"/>
      <c r="G34" s="57"/>
      <c r="H34" s="66" t="str">
        <f>" Spieler"</f>
        <v xml:space="preserve"> Spieler</v>
      </c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8"/>
      <c r="T34" s="57" t="s">
        <v>13</v>
      </c>
      <c r="U34" s="57"/>
      <c r="V34" s="57"/>
      <c r="W34" s="57"/>
      <c r="X34" s="57"/>
      <c r="Y34" s="69"/>
      <c r="Z34" s="70" t="s">
        <v>14</v>
      </c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 t="s">
        <v>15</v>
      </c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2" t="s">
        <v>16</v>
      </c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 t="s">
        <v>17</v>
      </c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69"/>
      <c r="BS34" s="56" t="s">
        <v>18</v>
      </c>
      <c r="BT34" s="57"/>
      <c r="BU34" s="57"/>
      <c r="BV34" s="57"/>
      <c r="BW34" s="57"/>
      <c r="BX34" s="69" t="s">
        <v>19</v>
      </c>
      <c r="BY34" s="74"/>
      <c r="BZ34" s="74"/>
      <c r="CA34" s="74"/>
      <c r="CB34" s="75" t="s">
        <v>22</v>
      </c>
      <c r="CC34" s="74"/>
      <c r="CD34" s="72"/>
      <c r="CE34" s="65"/>
      <c r="CF34" s="18"/>
      <c r="CG34" s="18"/>
      <c r="CH34" s="18"/>
      <c r="CI34" s="18"/>
      <c r="CJ34" s="65"/>
    </row>
    <row r="35" spans="1:88" s="1" customFormat="1" ht="11.25" hidden="1" customHeight="1" x14ac:dyDescent="0.3">
      <c r="A35" s="25"/>
      <c r="B35" s="61"/>
      <c r="C35" s="157">
        <f>IF(BX35="","",RANK(BX35,BX$35:BX$38,0)+ROW(A1)%%)</f>
        <v>1.0001</v>
      </c>
      <c r="D35" s="158"/>
      <c r="E35" s="158"/>
      <c r="F35" s="158"/>
      <c r="G35" s="159"/>
      <c r="H35" s="125" t="str">
        <f>" " &amp; $O$8</f>
        <v xml:space="preserve"> Ratze</v>
      </c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7"/>
      <c r="T35" s="42">
        <f>CF16+CF18+CF20+CF23+CF25+CF27</f>
        <v>6</v>
      </c>
      <c r="U35" s="43"/>
      <c r="V35" s="43"/>
      <c r="W35" s="43"/>
      <c r="X35" s="43"/>
      <c r="Y35" s="44"/>
      <c r="Z35" s="59">
        <f>CG16+CG18+CI20+CI23+CI25+CG27</f>
        <v>4</v>
      </c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5">
        <f>CH16+CH18+CH20+CH23+CH25+CH27</f>
        <v>1</v>
      </c>
      <c r="AL35" s="43"/>
      <c r="AM35" s="43"/>
      <c r="AN35" s="43"/>
      <c r="AO35" s="43"/>
      <c r="AP35" s="43"/>
      <c r="AQ35" s="43"/>
      <c r="AR35" s="43"/>
      <c r="AS35" s="43"/>
      <c r="AT35" s="43"/>
      <c r="AU35" s="45"/>
      <c r="AV35" s="55">
        <f>CI16+CI18+CG20+CG23+CG25+CI27</f>
        <v>1</v>
      </c>
      <c r="AW35" s="43"/>
      <c r="AX35" s="43"/>
      <c r="AY35" s="43"/>
      <c r="AZ35" s="43"/>
      <c r="BA35" s="43"/>
      <c r="BB35" s="43"/>
      <c r="BC35" s="43"/>
      <c r="BD35" s="43"/>
      <c r="BE35" s="43"/>
      <c r="BF35" s="45"/>
      <c r="BG35" s="42">
        <f>BR16+BR18+BZ20+BZ23+BZ25+BR27</f>
        <v>7</v>
      </c>
      <c r="BH35" s="43"/>
      <c r="BI35" s="43"/>
      <c r="BJ35" s="43"/>
      <c r="BK35" s="43"/>
      <c r="BL35" s="43" t="s">
        <v>2</v>
      </c>
      <c r="BM35" s="43"/>
      <c r="BN35" s="43">
        <f>BZ16+BZ18+BR20+BR23+BR25+BZ27</f>
        <v>5</v>
      </c>
      <c r="BO35" s="43"/>
      <c r="BP35" s="43"/>
      <c r="BQ35" s="43"/>
      <c r="BR35" s="45"/>
      <c r="BS35" s="55">
        <f>BG35-BN35</f>
        <v>2</v>
      </c>
      <c r="BT35" s="43"/>
      <c r="BU35" s="43"/>
      <c r="BV35" s="43"/>
      <c r="BW35" s="43"/>
      <c r="BX35" s="157">
        <f>(Z35*3)+AK35</f>
        <v>13</v>
      </c>
      <c r="BY35" s="158"/>
      <c r="BZ35" s="158"/>
      <c r="CA35" s="158"/>
      <c r="CB35" s="160">
        <f>BX35+ROW()/1000</f>
        <v>13.035</v>
      </c>
      <c r="CC35" s="161"/>
      <c r="CD35" s="162"/>
      <c r="CE35" s="65"/>
      <c r="CF35" s="21"/>
      <c r="CG35" s="21"/>
      <c r="CH35" s="21"/>
      <c r="CI35" s="21"/>
      <c r="CJ35" s="65"/>
    </row>
    <row r="36" spans="1:88" s="1" customFormat="1" ht="11.25" hidden="1" customHeight="1" x14ac:dyDescent="0.3">
      <c r="A36" s="25"/>
      <c r="B36" s="61"/>
      <c r="C36" s="157">
        <f>IF(BX36="","",RANK(BX36,BX$35:BX$38,0)+ROW(A2)%%)</f>
        <v>2.0002</v>
      </c>
      <c r="D36" s="158"/>
      <c r="E36" s="158"/>
      <c r="F36" s="158"/>
      <c r="G36" s="159"/>
      <c r="H36" s="125" t="str">
        <f>" " &amp; $AF$8</f>
        <v xml:space="preserve"> Markus</v>
      </c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7"/>
      <c r="T36" s="42">
        <f>CF16+CF19+CF21+CF23+CF26+CF28</f>
        <v>6</v>
      </c>
      <c r="U36" s="43"/>
      <c r="V36" s="43"/>
      <c r="W36" s="43"/>
      <c r="X36" s="43"/>
      <c r="Y36" s="44"/>
      <c r="Z36" s="59">
        <f>CI16+CG19+CG21+CG23+CI26+CI28</f>
        <v>2</v>
      </c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5">
        <f>CH16+CH19+CH21+CH23+CH26+CH28</f>
        <v>3</v>
      </c>
      <c r="AL36" s="43"/>
      <c r="AM36" s="43"/>
      <c r="AN36" s="43"/>
      <c r="AO36" s="43"/>
      <c r="AP36" s="43"/>
      <c r="AQ36" s="43"/>
      <c r="AR36" s="43"/>
      <c r="AS36" s="43"/>
      <c r="AT36" s="43"/>
      <c r="AU36" s="45"/>
      <c r="AV36" s="55">
        <f>CG16+CI19+CI21+CI23+CG26+CG28</f>
        <v>1</v>
      </c>
      <c r="AW36" s="43"/>
      <c r="AX36" s="43"/>
      <c r="AY36" s="43"/>
      <c r="AZ36" s="43"/>
      <c r="BA36" s="43"/>
      <c r="BB36" s="43"/>
      <c r="BC36" s="43"/>
      <c r="BD36" s="43"/>
      <c r="BE36" s="43"/>
      <c r="BF36" s="45"/>
      <c r="BG36" s="42">
        <f>BZ16+BR19+BR21+BR23+BZ26+BZ28</f>
        <v>6</v>
      </c>
      <c r="BH36" s="43"/>
      <c r="BI36" s="43"/>
      <c r="BJ36" s="43"/>
      <c r="BK36" s="43"/>
      <c r="BL36" s="43" t="s">
        <v>2</v>
      </c>
      <c r="BM36" s="43"/>
      <c r="BN36" s="43">
        <f>BR16+BZ19+BZ21+BZ23+BR26+BR28</f>
        <v>3</v>
      </c>
      <c r="BO36" s="43"/>
      <c r="BP36" s="43"/>
      <c r="BQ36" s="43"/>
      <c r="BR36" s="45"/>
      <c r="BS36" s="55">
        <f>BG36-BN36</f>
        <v>3</v>
      </c>
      <c r="BT36" s="43"/>
      <c r="BU36" s="43"/>
      <c r="BV36" s="43"/>
      <c r="BW36" s="43"/>
      <c r="BX36" s="157">
        <f>(Z36*3)+AK36</f>
        <v>9</v>
      </c>
      <c r="BY36" s="158"/>
      <c r="BZ36" s="158"/>
      <c r="CA36" s="158"/>
      <c r="CB36" s="160">
        <f>BX36+ROW()/1000</f>
        <v>9.0359999999999996</v>
      </c>
      <c r="CC36" s="161"/>
      <c r="CD36" s="162"/>
      <c r="CE36" s="65"/>
      <c r="CF36" s="21"/>
      <c r="CG36" s="21"/>
      <c r="CH36" s="21"/>
      <c r="CI36" s="21"/>
      <c r="CJ36" s="65"/>
    </row>
    <row r="37" spans="1:88" s="1" customFormat="1" ht="11.25" hidden="1" customHeight="1" x14ac:dyDescent="0.3">
      <c r="A37" s="25"/>
      <c r="B37" s="61"/>
      <c r="C37" s="157">
        <f>IF(BX37="","",RANK(BX37,BX$35:BX$38,0)+ROW(A3)%%)</f>
        <v>3.0003000000000002</v>
      </c>
      <c r="D37" s="158"/>
      <c r="E37" s="158"/>
      <c r="F37" s="158"/>
      <c r="G37" s="159"/>
      <c r="H37" s="125" t="str">
        <f>" " &amp; $AW$8</f>
        <v xml:space="preserve"> Christoph</v>
      </c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7"/>
      <c r="T37" s="42">
        <f>CF17+CF18+CF21+CF24+CF25+CF28</f>
        <v>6</v>
      </c>
      <c r="U37" s="43"/>
      <c r="V37" s="43"/>
      <c r="W37" s="43"/>
      <c r="X37" s="43"/>
      <c r="Y37" s="44"/>
      <c r="Z37" s="59">
        <f>CG17+CI18+CI21+CI24+CG25+CG28</f>
        <v>1</v>
      </c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5">
        <f>CH17+CH18+CH21+CH24+CH25+CH28</f>
        <v>3</v>
      </c>
      <c r="AL37" s="43"/>
      <c r="AM37" s="43"/>
      <c r="AN37" s="43"/>
      <c r="AO37" s="43"/>
      <c r="AP37" s="43"/>
      <c r="AQ37" s="43"/>
      <c r="AR37" s="43"/>
      <c r="AS37" s="43"/>
      <c r="AT37" s="43"/>
      <c r="AU37" s="45"/>
      <c r="AV37" s="55">
        <f>CI17+CG18+CG21+CG24+CI25+CI28</f>
        <v>2</v>
      </c>
      <c r="AW37" s="43"/>
      <c r="AX37" s="43"/>
      <c r="AY37" s="43"/>
      <c r="AZ37" s="43"/>
      <c r="BA37" s="43"/>
      <c r="BB37" s="43"/>
      <c r="BC37" s="43"/>
      <c r="BD37" s="43"/>
      <c r="BE37" s="43"/>
      <c r="BF37" s="45"/>
      <c r="BG37" s="42">
        <f>BR17+BZ18+BZ21+BZ24+BR25+BR28</f>
        <v>2</v>
      </c>
      <c r="BH37" s="43"/>
      <c r="BI37" s="43"/>
      <c r="BJ37" s="43"/>
      <c r="BK37" s="43"/>
      <c r="BL37" s="43" t="s">
        <v>2</v>
      </c>
      <c r="BM37" s="43"/>
      <c r="BN37" s="43">
        <f>BZ17+BR18+BR21+BR24+BZ25+BZ28</f>
        <v>3</v>
      </c>
      <c r="BO37" s="43"/>
      <c r="BP37" s="43"/>
      <c r="BQ37" s="43"/>
      <c r="BR37" s="45"/>
      <c r="BS37" s="55">
        <f>BG37-BN37</f>
        <v>-1</v>
      </c>
      <c r="BT37" s="43"/>
      <c r="BU37" s="43"/>
      <c r="BV37" s="43"/>
      <c r="BW37" s="43"/>
      <c r="BX37" s="157">
        <f>(Z37*3)+AK37</f>
        <v>6</v>
      </c>
      <c r="BY37" s="158"/>
      <c r="BZ37" s="158"/>
      <c r="CA37" s="158"/>
      <c r="CB37" s="160">
        <f>BX37+ROW()/1000</f>
        <v>6.0369999999999999</v>
      </c>
      <c r="CC37" s="161"/>
      <c r="CD37" s="162"/>
      <c r="CE37" s="65"/>
      <c r="CF37" s="21"/>
      <c r="CG37" s="21"/>
      <c r="CH37" s="21"/>
      <c r="CI37" s="21"/>
      <c r="CJ37" s="65"/>
    </row>
    <row r="38" spans="1:88" s="1" customFormat="1" ht="11.25" hidden="1" customHeight="1" x14ac:dyDescent="0.3">
      <c r="A38" s="25"/>
      <c r="B38" s="61"/>
      <c r="C38" s="157">
        <f>IF(BX38="","",RANK(BX38,BX$35:BX$38,0)+ROW(A4)%%)</f>
        <v>4.0004</v>
      </c>
      <c r="D38" s="158"/>
      <c r="E38" s="158"/>
      <c r="F38" s="158"/>
      <c r="G38" s="159"/>
      <c r="H38" s="125" t="str">
        <f>" " &amp; $BN$8</f>
        <v xml:space="preserve"> Patrick</v>
      </c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7"/>
      <c r="T38" s="42">
        <f>CF17+CF19+CF20+CF24+CF26+CF27</f>
        <v>6</v>
      </c>
      <c r="U38" s="43"/>
      <c r="V38" s="43"/>
      <c r="W38" s="43"/>
      <c r="X38" s="43"/>
      <c r="Y38" s="44"/>
      <c r="Z38" s="42">
        <f>CI17+CI19+CG20+CG24+CG26+CI27</f>
        <v>0</v>
      </c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55">
        <f>CH17+CH19+CH20+CH24+CH26+CH27</f>
        <v>3</v>
      </c>
      <c r="AL38" s="43"/>
      <c r="AM38" s="43"/>
      <c r="AN38" s="43"/>
      <c r="AO38" s="43"/>
      <c r="AP38" s="43"/>
      <c r="AQ38" s="43"/>
      <c r="AR38" s="43"/>
      <c r="AS38" s="43"/>
      <c r="AT38" s="43"/>
      <c r="AU38" s="45"/>
      <c r="AV38" s="55">
        <f>CG17+CG19+CI20+CI24+CI26+CG27</f>
        <v>3</v>
      </c>
      <c r="AW38" s="43"/>
      <c r="AX38" s="43"/>
      <c r="AY38" s="43"/>
      <c r="AZ38" s="43"/>
      <c r="BA38" s="43"/>
      <c r="BB38" s="43"/>
      <c r="BC38" s="43"/>
      <c r="BD38" s="43"/>
      <c r="BE38" s="43"/>
      <c r="BF38" s="45"/>
      <c r="BG38" s="42">
        <f>BZ17+BZ19+BR20+BR24+BR26+BZ27</f>
        <v>3</v>
      </c>
      <c r="BH38" s="43"/>
      <c r="BI38" s="43"/>
      <c r="BJ38" s="43"/>
      <c r="BK38" s="43"/>
      <c r="BL38" s="43" t="s">
        <v>2</v>
      </c>
      <c r="BM38" s="43"/>
      <c r="BN38" s="43">
        <f>BR17+BR19+BZ20+BZ24+BZ26+BR27</f>
        <v>7</v>
      </c>
      <c r="BO38" s="43"/>
      <c r="BP38" s="43"/>
      <c r="BQ38" s="43"/>
      <c r="BR38" s="45"/>
      <c r="BS38" s="55">
        <f>BG38-BN38</f>
        <v>-4</v>
      </c>
      <c r="BT38" s="43"/>
      <c r="BU38" s="43"/>
      <c r="BV38" s="43"/>
      <c r="BW38" s="43"/>
      <c r="BX38" s="157">
        <f>(Z38*3)+AK38</f>
        <v>3</v>
      </c>
      <c r="BY38" s="158"/>
      <c r="BZ38" s="158"/>
      <c r="CA38" s="158"/>
      <c r="CB38" s="160">
        <f>BX38+ROW()/1000</f>
        <v>3.0379999999999998</v>
      </c>
      <c r="CC38" s="161"/>
      <c r="CD38" s="162"/>
      <c r="CE38" s="65"/>
      <c r="CF38" s="21"/>
      <c r="CG38" s="21"/>
      <c r="CH38" s="21"/>
      <c r="CI38" s="21"/>
      <c r="CJ38" s="65"/>
    </row>
    <row r="39" spans="1:88" s="1" customFormat="1" ht="7.5" hidden="1" customHeight="1" x14ac:dyDescent="0.3">
      <c r="A39" s="25"/>
      <c r="B39" s="47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9"/>
      <c r="CF39" s="21"/>
      <c r="CG39" s="21"/>
      <c r="CH39" s="21"/>
      <c r="CI39" s="21"/>
      <c r="CJ39" s="65"/>
    </row>
    <row r="40" spans="1:88" s="1" customFormat="1" ht="11.25" customHeight="1" x14ac:dyDescent="0.3">
      <c r="A40" s="25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  <c r="BD40" s="58"/>
      <c r="BE40" s="58"/>
      <c r="BF40" s="58"/>
      <c r="BG40" s="58"/>
      <c r="BH40" s="58"/>
      <c r="BI40" s="58"/>
      <c r="BJ40" s="58"/>
      <c r="BK40" s="58"/>
      <c r="BL40" s="58"/>
      <c r="BM40" s="58"/>
      <c r="BN40" s="58"/>
      <c r="BO40" s="58"/>
      <c r="BP40" s="58"/>
      <c r="BQ40" s="58"/>
      <c r="BR40" s="58"/>
      <c r="BS40" s="58"/>
      <c r="BT40" s="58"/>
      <c r="BU40" s="58"/>
      <c r="BV40" s="58"/>
      <c r="BW40" s="58"/>
      <c r="BX40" s="58"/>
      <c r="BY40" s="58"/>
      <c r="BZ40" s="58"/>
      <c r="CA40" s="58"/>
      <c r="CB40" s="58"/>
      <c r="CC40" s="58"/>
      <c r="CD40" s="58"/>
      <c r="CE40" s="58"/>
      <c r="CF40" s="21"/>
      <c r="CG40" s="21"/>
      <c r="CH40" s="21"/>
      <c r="CI40" s="21"/>
      <c r="CJ40" s="65"/>
    </row>
    <row r="41" spans="1:88" s="1" customFormat="1" ht="7.5" customHeight="1" x14ac:dyDescent="0.3">
      <c r="A41" s="25"/>
      <c r="B41" s="59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8"/>
      <c r="BQ41" s="58"/>
      <c r="BR41" s="58"/>
      <c r="BS41" s="58"/>
      <c r="BT41" s="58"/>
      <c r="BU41" s="58"/>
      <c r="BV41" s="58"/>
      <c r="BW41" s="58"/>
      <c r="BX41" s="58"/>
      <c r="BY41" s="58"/>
      <c r="BZ41" s="58"/>
      <c r="CA41" s="58"/>
      <c r="CB41" s="58"/>
      <c r="CC41" s="58"/>
      <c r="CD41" s="58"/>
      <c r="CE41" s="60"/>
      <c r="CF41" s="21"/>
      <c r="CG41" s="21"/>
      <c r="CH41" s="21"/>
      <c r="CI41" s="21"/>
      <c r="CJ41" s="65"/>
    </row>
    <row r="42" spans="1:88" s="1" customFormat="1" ht="15" customHeight="1" x14ac:dyDescent="0.3">
      <c r="A42" s="25"/>
      <c r="B42" s="61"/>
      <c r="C42" s="62" t="s">
        <v>11</v>
      </c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63"/>
      <c r="BB42" s="63"/>
      <c r="BC42" s="63"/>
      <c r="BD42" s="63"/>
      <c r="BE42" s="63"/>
      <c r="BF42" s="63"/>
      <c r="BG42" s="63"/>
      <c r="BH42" s="63"/>
      <c r="BI42" s="63"/>
      <c r="BJ42" s="63"/>
      <c r="BK42" s="63"/>
      <c r="BL42" s="63"/>
      <c r="BM42" s="63"/>
      <c r="BN42" s="63"/>
      <c r="BO42" s="63"/>
      <c r="BP42" s="63"/>
      <c r="BQ42" s="63"/>
      <c r="BR42" s="63"/>
      <c r="BS42" s="63"/>
      <c r="BT42" s="63"/>
      <c r="BU42" s="63"/>
      <c r="BV42" s="63"/>
      <c r="BW42" s="63"/>
      <c r="BX42" s="63"/>
      <c r="BY42" s="63"/>
      <c r="BZ42" s="63"/>
      <c r="CA42" s="63"/>
      <c r="CB42" s="63"/>
      <c r="CC42" s="63"/>
      <c r="CD42" s="64"/>
      <c r="CE42" s="65"/>
      <c r="CF42" s="21"/>
      <c r="CG42" s="21"/>
      <c r="CH42" s="21"/>
      <c r="CI42" s="21"/>
      <c r="CJ42" s="65"/>
    </row>
    <row r="43" spans="1:88" s="1" customFormat="1" ht="7.5" customHeight="1" x14ac:dyDescent="0.3">
      <c r="A43" s="25"/>
      <c r="B43" s="61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58"/>
      <c r="BB43" s="58"/>
      <c r="BC43" s="58"/>
      <c r="BD43" s="58"/>
      <c r="BE43" s="58"/>
      <c r="BF43" s="58"/>
      <c r="BG43" s="58"/>
      <c r="BH43" s="58"/>
      <c r="BI43" s="58"/>
      <c r="BJ43" s="58"/>
      <c r="BK43" s="58"/>
      <c r="BL43" s="58"/>
      <c r="BM43" s="58"/>
      <c r="BN43" s="58"/>
      <c r="BO43" s="58"/>
      <c r="BP43" s="58"/>
      <c r="BQ43" s="58"/>
      <c r="BR43" s="58"/>
      <c r="BS43" s="58"/>
      <c r="BT43" s="58"/>
      <c r="BU43" s="58"/>
      <c r="BV43" s="58"/>
      <c r="BW43" s="58"/>
      <c r="BX43" s="58"/>
      <c r="BY43" s="58"/>
      <c r="BZ43" s="58"/>
      <c r="CA43" s="58"/>
      <c r="CB43" s="58"/>
      <c r="CC43" s="58"/>
      <c r="CD43" s="58"/>
      <c r="CE43" s="65"/>
      <c r="CF43" s="21"/>
      <c r="CG43" s="21"/>
      <c r="CH43" s="21"/>
      <c r="CI43" s="21"/>
      <c r="CJ43" s="65"/>
    </row>
    <row r="44" spans="1:88" s="3" customFormat="1" ht="11.25" customHeight="1" x14ac:dyDescent="0.3">
      <c r="A44" s="25"/>
      <c r="B44" s="61"/>
      <c r="C44" s="57" t="s">
        <v>12</v>
      </c>
      <c r="D44" s="57"/>
      <c r="E44" s="57"/>
      <c r="F44" s="57"/>
      <c r="G44" s="57"/>
      <c r="H44" s="66" t="str">
        <f>" Spieler"</f>
        <v xml:space="preserve"> Spieler</v>
      </c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8"/>
      <c r="T44" s="57" t="s">
        <v>13</v>
      </c>
      <c r="U44" s="57"/>
      <c r="V44" s="57"/>
      <c r="W44" s="57"/>
      <c r="X44" s="57"/>
      <c r="Y44" s="69"/>
      <c r="Z44" s="70" t="s">
        <v>14</v>
      </c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 t="s">
        <v>15</v>
      </c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2" t="s">
        <v>16</v>
      </c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 t="s">
        <v>17</v>
      </c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69"/>
      <c r="BS44" s="56" t="s">
        <v>18</v>
      </c>
      <c r="BT44" s="57"/>
      <c r="BU44" s="57"/>
      <c r="BV44" s="57"/>
      <c r="BW44" s="57"/>
      <c r="BX44" s="57" t="s">
        <v>19</v>
      </c>
      <c r="BY44" s="57"/>
      <c r="BZ44" s="57"/>
      <c r="CA44" s="57"/>
      <c r="CB44" s="57"/>
      <c r="CC44" s="57"/>
      <c r="CD44" s="57"/>
      <c r="CE44" s="65"/>
      <c r="CF44" s="18"/>
      <c r="CG44" s="18"/>
      <c r="CH44" s="18"/>
      <c r="CI44" s="18"/>
      <c r="CJ44" s="65"/>
    </row>
    <row r="45" spans="1:88" s="1" customFormat="1" ht="11.25" customHeight="1" x14ac:dyDescent="0.3">
      <c r="A45" s="25"/>
      <c r="B45" s="61"/>
      <c r="C45" s="163">
        <f>INDEX($C$35:$C$38,MATCH(LARGE($CB$35:$CB$38,ROW(A1)),$CB$35:$CB$38,0),1)</f>
        <v>1.0001</v>
      </c>
      <c r="D45" s="164"/>
      <c r="E45" s="164"/>
      <c r="F45" s="164"/>
      <c r="G45" s="165"/>
      <c r="H45" s="125" t="str">
        <f>" " &amp; INDEX($H$35:$H$38,MATCH(LARGE($CB$35:$CB$38,ROW(A1)),$CB$35:$CB$38,0),1)</f>
        <v xml:space="preserve">  Ratze</v>
      </c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7"/>
      <c r="T45" s="42">
        <f>INDEX($T$35:$T$38,MATCH(LARGE($CB$35:$CB$38,ROW(A1)),$CB$35:$CB$38,0),1)</f>
        <v>6</v>
      </c>
      <c r="U45" s="43"/>
      <c r="V45" s="43"/>
      <c r="W45" s="43"/>
      <c r="X45" s="43"/>
      <c r="Y45" s="44"/>
      <c r="Z45" s="42">
        <f>INDEX($Z$35:$Z$38,MATCH(LARGE($CB$35:$CB$38,ROW(A1)),$CB$35:$CB$38,0),1)</f>
        <v>4</v>
      </c>
      <c r="AA45" s="43"/>
      <c r="AB45" s="43"/>
      <c r="AC45" s="43"/>
      <c r="AD45" s="43"/>
      <c r="AE45" s="43"/>
      <c r="AF45" s="43"/>
      <c r="AG45" s="43"/>
      <c r="AH45" s="43"/>
      <c r="AI45" s="43"/>
      <c r="AJ45" s="45"/>
      <c r="AK45" s="55">
        <f>INDEX($AK$35:$AK$38,MATCH(LARGE($CB$35:$CB$38,ROW(A1)),$CB$35:$CB$38,0),1)</f>
        <v>1</v>
      </c>
      <c r="AL45" s="43"/>
      <c r="AM45" s="43"/>
      <c r="AN45" s="43"/>
      <c r="AO45" s="43"/>
      <c r="AP45" s="43"/>
      <c r="AQ45" s="43"/>
      <c r="AR45" s="43"/>
      <c r="AS45" s="43"/>
      <c r="AT45" s="43"/>
      <c r="AU45" s="45"/>
      <c r="AV45" s="55">
        <f>INDEX($AV$35:$AV$38,MATCH(LARGE($CB$35:$CB$38,ROW(A1)),$CB$35:$CB$38,0),1)</f>
        <v>1</v>
      </c>
      <c r="AW45" s="43"/>
      <c r="AX45" s="43"/>
      <c r="AY45" s="43"/>
      <c r="AZ45" s="43"/>
      <c r="BA45" s="43"/>
      <c r="BB45" s="43"/>
      <c r="BC45" s="43"/>
      <c r="BD45" s="43"/>
      <c r="BE45" s="43"/>
      <c r="BF45" s="45"/>
      <c r="BG45" s="42">
        <f>INDEX($BG$35:$BG$38,MATCH(LARGE($CB$35:$CB$38,ROW(A1)),$CB$35:$CB$38,0),1)</f>
        <v>7</v>
      </c>
      <c r="BH45" s="43"/>
      <c r="BI45" s="43"/>
      <c r="BJ45" s="43"/>
      <c r="BK45" s="43"/>
      <c r="BL45" s="43" t="s">
        <v>2</v>
      </c>
      <c r="BM45" s="43"/>
      <c r="BN45" s="43">
        <f>INDEX($BN$35:$BN$38,MATCH(LARGE($CB$35:$CB$38,ROW(A1)),$CB$35:$CB$38,0),1)</f>
        <v>5</v>
      </c>
      <c r="BO45" s="43"/>
      <c r="BP45" s="43"/>
      <c r="BQ45" s="43"/>
      <c r="BR45" s="45"/>
      <c r="BS45" s="55">
        <f>INDEX($BS$35:$BS$38,MATCH(LARGE($CB$35:$CB$38,ROW(A1)),$CB$35:$CB$38,0),1)</f>
        <v>2</v>
      </c>
      <c r="BT45" s="43"/>
      <c r="BU45" s="43"/>
      <c r="BV45" s="43"/>
      <c r="BW45" s="43"/>
      <c r="BX45" s="157">
        <f>INDEX($BX$35:$BX$38,MATCH(LARGE($CB$35:$CB$38,ROW(A1)),$CB$35:$CB$38,0),1)</f>
        <v>13</v>
      </c>
      <c r="BY45" s="158"/>
      <c r="BZ45" s="158"/>
      <c r="CA45" s="158"/>
      <c r="CB45" s="158"/>
      <c r="CC45" s="158"/>
      <c r="CD45" s="159"/>
      <c r="CE45" s="65"/>
      <c r="CF45" s="21"/>
      <c r="CG45" s="21"/>
      <c r="CH45" s="21"/>
      <c r="CI45" s="21"/>
      <c r="CJ45" s="65"/>
    </row>
    <row r="46" spans="1:88" s="1" customFormat="1" ht="11.25" customHeight="1" x14ac:dyDescent="0.3">
      <c r="A46" s="25"/>
      <c r="B46" s="61"/>
      <c r="C46" s="163">
        <f>INDEX($C$35:$C$38,MATCH(LARGE($CB$35:$CB$38,ROW(A2)),$CB$35:$CB$38,0),1)</f>
        <v>2.0002</v>
      </c>
      <c r="D46" s="164"/>
      <c r="E46" s="164"/>
      <c r="F46" s="164"/>
      <c r="G46" s="165"/>
      <c r="H46" s="125" t="str">
        <f>" " &amp; INDEX($H$35:$H$38,MATCH(LARGE($CB$35:$CB$38,ROW(A2)),$CB$35:$CB$38,0),1)</f>
        <v xml:space="preserve">  Markus</v>
      </c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7"/>
      <c r="T46" s="42">
        <f>INDEX($T$35:$T$38,MATCH(LARGE($CB$35:$CB$38,ROW(A2)),$CB$35:$CB$38,0),1)</f>
        <v>6</v>
      </c>
      <c r="U46" s="43"/>
      <c r="V46" s="43"/>
      <c r="W46" s="43"/>
      <c r="X46" s="43"/>
      <c r="Y46" s="44"/>
      <c r="Z46" s="42">
        <f>INDEX($Z$35:$Z$38,MATCH(LARGE($CB$35:$CB$38,ROW(A2)),$CB$35:$CB$38,0),1)</f>
        <v>2</v>
      </c>
      <c r="AA46" s="43"/>
      <c r="AB46" s="43"/>
      <c r="AC46" s="43"/>
      <c r="AD46" s="43"/>
      <c r="AE46" s="43"/>
      <c r="AF46" s="43"/>
      <c r="AG46" s="43"/>
      <c r="AH46" s="43"/>
      <c r="AI46" s="43"/>
      <c r="AJ46" s="45"/>
      <c r="AK46" s="55">
        <f>INDEX($AK$35:$AK$38,MATCH(LARGE($CB$35:$CB$38,ROW(A2)),$CB$35:$CB$38,0),1)</f>
        <v>3</v>
      </c>
      <c r="AL46" s="43"/>
      <c r="AM46" s="43"/>
      <c r="AN46" s="43"/>
      <c r="AO46" s="43"/>
      <c r="AP46" s="43"/>
      <c r="AQ46" s="43"/>
      <c r="AR46" s="43"/>
      <c r="AS46" s="43"/>
      <c r="AT46" s="43"/>
      <c r="AU46" s="45"/>
      <c r="AV46" s="55">
        <f>INDEX($AV$35:$AV$38,MATCH(LARGE($CB$35:$CB$38,ROW(A2)),$CB$35:$CB$38,0),1)</f>
        <v>1</v>
      </c>
      <c r="AW46" s="43"/>
      <c r="AX46" s="43"/>
      <c r="AY46" s="43"/>
      <c r="AZ46" s="43"/>
      <c r="BA46" s="43"/>
      <c r="BB46" s="43"/>
      <c r="BC46" s="43"/>
      <c r="BD46" s="43"/>
      <c r="BE46" s="43"/>
      <c r="BF46" s="45"/>
      <c r="BG46" s="42">
        <f>INDEX($BG$35:$BG$38,MATCH(LARGE($CB$35:$CB$38,ROW(A2)),$CB$35:$CB$38,0),1)</f>
        <v>6</v>
      </c>
      <c r="BH46" s="43"/>
      <c r="BI46" s="43"/>
      <c r="BJ46" s="43"/>
      <c r="BK46" s="43"/>
      <c r="BL46" s="43" t="s">
        <v>2</v>
      </c>
      <c r="BM46" s="43"/>
      <c r="BN46" s="43">
        <f>INDEX($BN$35:$BN$38,MATCH(LARGE($CB$35:$CB$38,ROW(A2)),$CB$35:$CB$38,0),1)</f>
        <v>3</v>
      </c>
      <c r="BO46" s="43"/>
      <c r="BP46" s="43"/>
      <c r="BQ46" s="43"/>
      <c r="BR46" s="45"/>
      <c r="BS46" s="55">
        <f>INDEX($BS$35:$BS$38,MATCH(LARGE($CB$35:$CB$38,ROW(A2)),$CB$35:$CB$38,0),1)</f>
        <v>3</v>
      </c>
      <c r="BT46" s="43"/>
      <c r="BU46" s="43"/>
      <c r="BV46" s="43"/>
      <c r="BW46" s="43"/>
      <c r="BX46" s="157">
        <f>INDEX($BX$35:$BX$38,MATCH(LARGE($CB$35:$CB$38,ROW(A2)),$CB$35:$CB$38,0),1)</f>
        <v>9</v>
      </c>
      <c r="BY46" s="158"/>
      <c r="BZ46" s="158"/>
      <c r="CA46" s="158"/>
      <c r="CB46" s="158"/>
      <c r="CC46" s="158"/>
      <c r="CD46" s="159"/>
      <c r="CE46" s="65"/>
      <c r="CF46" s="21"/>
      <c r="CG46" s="21"/>
      <c r="CH46" s="21"/>
      <c r="CI46" s="21"/>
      <c r="CJ46" s="65"/>
    </row>
    <row r="47" spans="1:88" s="1" customFormat="1" ht="11.25" customHeight="1" x14ac:dyDescent="0.3">
      <c r="A47" s="25"/>
      <c r="B47" s="61"/>
      <c r="C47" s="163">
        <f>INDEX($C$35:$C$38,MATCH(LARGE($CB$35:$CB$38,ROW(A3)),$CB$35:$CB$38,0),1)</f>
        <v>3.0003000000000002</v>
      </c>
      <c r="D47" s="164"/>
      <c r="E47" s="164"/>
      <c r="F47" s="164"/>
      <c r="G47" s="165"/>
      <c r="H47" s="125" t="str">
        <f>" " &amp; INDEX($H$35:$H$38,MATCH(LARGE($CB$35:$CB$38,ROW(A3)),$CB$35:$CB$38,0),1)</f>
        <v xml:space="preserve">  Christoph</v>
      </c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7"/>
      <c r="T47" s="42">
        <f>INDEX($T$35:$T$38,MATCH(LARGE($CB$35:$CB$38,ROW(A3)),$CB$35:$CB$38,0),1)</f>
        <v>6</v>
      </c>
      <c r="U47" s="43"/>
      <c r="V47" s="43"/>
      <c r="W47" s="43"/>
      <c r="X47" s="43"/>
      <c r="Y47" s="44"/>
      <c r="Z47" s="42">
        <f>INDEX($Z$35:$Z$38,MATCH(LARGE($CB$35:$CB$38,ROW(A3)),$CB$35:$CB$38,0),1)</f>
        <v>1</v>
      </c>
      <c r="AA47" s="43"/>
      <c r="AB47" s="43"/>
      <c r="AC47" s="43"/>
      <c r="AD47" s="43"/>
      <c r="AE47" s="43"/>
      <c r="AF47" s="43"/>
      <c r="AG47" s="43"/>
      <c r="AH47" s="43"/>
      <c r="AI47" s="43"/>
      <c r="AJ47" s="45"/>
      <c r="AK47" s="55">
        <f>INDEX($AK$35:$AK$38,MATCH(LARGE($CB$35:$CB$38,ROW(A3)),$CB$35:$CB$38,0),1)</f>
        <v>3</v>
      </c>
      <c r="AL47" s="43"/>
      <c r="AM47" s="43"/>
      <c r="AN47" s="43"/>
      <c r="AO47" s="43"/>
      <c r="AP47" s="43"/>
      <c r="AQ47" s="43"/>
      <c r="AR47" s="43"/>
      <c r="AS47" s="43"/>
      <c r="AT47" s="43"/>
      <c r="AU47" s="45"/>
      <c r="AV47" s="55">
        <f>INDEX($AV$35:$AV$38,MATCH(LARGE($CB$35:$CB$38,ROW(A3)),$CB$35:$CB$38,0),1)</f>
        <v>2</v>
      </c>
      <c r="AW47" s="43"/>
      <c r="AX47" s="43"/>
      <c r="AY47" s="43"/>
      <c r="AZ47" s="43"/>
      <c r="BA47" s="43"/>
      <c r="BB47" s="43"/>
      <c r="BC47" s="43"/>
      <c r="BD47" s="43"/>
      <c r="BE47" s="43"/>
      <c r="BF47" s="45"/>
      <c r="BG47" s="42">
        <f>INDEX($BG$35:$BG$38,MATCH(LARGE($CB$35:$CB$38,ROW(A3)),$CB$35:$CB$38,0),1)</f>
        <v>2</v>
      </c>
      <c r="BH47" s="43"/>
      <c r="BI47" s="43"/>
      <c r="BJ47" s="43"/>
      <c r="BK47" s="43"/>
      <c r="BL47" s="43" t="s">
        <v>2</v>
      </c>
      <c r="BM47" s="43"/>
      <c r="BN47" s="43">
        <f>INDEX($BN$35:$BN$38,MATCH(LARGE($CB$35:$CB$38,ROW(A3)),$CB$35:$CB$38,0),1)</f>
        <v>3</v>
      </c>
      <c r="BO47" s="43"/>
      <c r="BP47" s="43"/>
      <c r="BQ47" s="43"/>
      <c r="BR47" s="45"/>
      <c r="BS47" s="55">
        <f>INDEX($BS$35:$BS$38,MATCH(LARGE($CB$35:$CB$38,ROW(A3)),$CB$35:$CB$38,0),1)</f>
        <v>-1</v>
      </c>
      <c r="BT47" s="43"/>
      <c r="BU47" s="43"/>
      <c r="BV47" s="43"/>
      <c r="BW47" s="43"/>
      <c r="BX47" s="157">
        <f>INDEX($BX$35:$BX$38,MATCH(LARGE($CB$35:$CB$38,ROW(A3)),$CB$35:$CB$38,0),1)</f>
        <v>6</v>
      </c>
      <c r="BY47" s="158"/>
      <c r="BZ47" s="158"/>
      <c r="CA47" s="158"/>
      <c r="CB47" s="158"/>
      <c r="CC47" s="158"/>
      <c r="CD47" s="159"/>
      <c r="CE47" s="65"/>
      <c r="CF47" s="21"/>
      <c r="CG47" s="21"/>
      <c r="CH47" s="21"/>
      <c r="CI47" s="21"/>
      <c r="CJ47" s="65"/>
    </row>
    <row r="48" spans="1:88" s="1" customFormat="1" ht="11.25" customHeight="1" x14ac:dyDescent="0.3">
      <c r="A48" s="25"/>
      <c r="B48" s="61"/>
      <c r="C48" s="163">
        <f>INDEX($C$35:$C$38,MATCH(LARGE($CB$35:$CB$38,ROW(A4)),$CB$35:$CB$38,0),1)</f>
        <v>4.0004</v>
      </c>
      <c r="D48" s="164"/>
      <c r="E48" s="164"/>
      <c r="F48" s="164"/>
      <c r="G48" s="165"/>
      <c r="H48" s="125" t="str">
        <f>" " &amp; INDEX($H$35:$H$38,MATCH(LARGE($CB$35:$CB$38,ROW(A4)),$CB$35:$CB$38,0),1)</f>
        <v xml:space="preserve">  Patrick</v>
      </c>
      <c r="I48" s="126"/>
      <c r="J48" s="126"/>
      <c r="K48" s="126"/>
      <c r="L48" s="126"/>
      <c r="M48" s="126"/>
      <c r="N48" s="126"/>
      <c r="O48" s="126"/>
      <c r="P48" s="126"/>
      <c r="Q48" s="126"/>
      <c r="R48" s="126"/>
      <c r="S48" s="127"/>
      <c r="T48" s="42">
        <f>INDEX($T$35:$T$38,MATCH(LARGE($CB$35:$CB$38,ROW(A4)),$CB$35:$CB$38,0),1)</f>
        <v>6</v>
      </c>
      <c r="U48" s="43"/>
      <c r="V48" s="43"/>
      <c r="W48" s="43"/>
      <c r="X48" s="43"/>
      <c r="Y48" s="44"/>
      <c r="Z48" s="42">
        <f>INDEX($Z$35:$Z$38,MATCH(LARGE($CB$35:$CB$38,ROW(A4)),$CB$35:$CB$38,0),1)</f>
        <v>0</v>
      </c>
      <c r="AA48" s="43"/>
      <c r="AB48" s="43"/>
      <c r="AC48" s="43"/>
      <c r="AD48" s="43"/>
      <c r="AE48" s="43"/>
      <c r="AF48" s="43"/>
      <c r="AG48" s="43"/>
      <c r="AH48" s="43"/>
      <c r="AI48" s="43"/>
      <c r="AJ48" s="45"/>
      <c r="AK48" s="55">
        <f>INDEX($AK$35:$AK$38,MATCH(LARGE($CB$35:$CB$38,ROW(A4)),$CB$35:$CB$38,0),1)</f>
        <v>3</v>
      </c>
      <c r="AL48" s="43"/>
      <c r="AM48" s="43"/>
      <c r="AN48" s="43"/>
      <c r="AO48" s="43"/>
      <c r="AP48" s="43"/>
      <c r="AQ48" s="43"/>
      <c r="AR48" s="43"/>
      <c r="AS48" s="43"/>
      <c r="AT48" s="43"/>
      <c r="AU48" s="45"/>
      <c r="AV48" s="55">
        <f>INDEX($AV$35:$AV$38,MATCH(LARGE($CB$35:$CB$38,ROW(A4)),$CB$35:$CB$38,0),1)</f>
        <v>3</v>
      </c>
      <c r="AW48" s="43"/>
      <c r="AX48" s="43"/>
      <c r="AY48" s="43"/>
      <c r="AZ48" s="43"/>
      <c r="BA48" s="43"/>
      <c r="BB48" s="43"/>
      <c r="BC48" s="43"/>
      <c r="BD48" s="43"/>
      <c r="BE48" s="43"/>
      <c r="BF48" s="45"/>
      <c r="BG48" s="42">
        <f>INDEX($BG$35:$BG$38,MATCH(LARGE($CB$35:$CB$38,ROW(A4)),$CB$35:$CB$38,0),1)</f>
        <v>3</v>
      </c>
      <c r="BH48" s="43"/>
      <c r="BI48" s="43"/>
      <c r="BJ48" s="43"/>
      <c r="BK48" s="43"/>
      <c r="BL48" s="43" t="s">
        <v>2</v>
      </c>
      <c r="BM48" s="43"/>
      <c r="BN48" s="43">
        <f>INDEX($BN$35:$BN$38,MATCH(LARGE($CB$35:$CB$38,ROW(A4)),$CB$35:$CB$38,0),1)</f>
        <v>7</v>
      </c>
      <c r="BO48" s="43"/>
      <c r="BP48" s="43"/>
      <c r="BQ48" s="43"/>
      <c r="BR48" s="45"/>
      <c r="BS48" s="55">
        <f>INDEX($BS$35:$BS$38,MATCH(LARGE($CB$35:$CB$38,ROW(A4)),$CB$35:$CB$38,0),1)</f>
        <v>-4</v>
      </c>
      <c r="BT48" s="43"/>
      <c r="BU48" s="43"/>
      <c r="BV48" s="43"/>
      <c r="BW48" s="43"/>
      <c r="BX48" s="157">
        <f>INDEX($BX$35:$BX$38,MATCH(LARGE($CB$35:$CB$38,ROW(A4)),$CB$35:$CB$38,0),1)</f>
        <v>3</v>
      </c>
      <c r="BY48" s="158"/>
      <c r="BZ48" s="158"/>
      <c r="CA48" s="158"/>
      <c r="CB48" s="158"/>
      <c r="CC48" s="158"/>
      <c r="CD48" s="159"/>
      <c r="CE48" s="65"/>
      <c r="CF48" s="21"/>
      <c r="CG48" s="21"/>
      <c r="CH48" s="21"/>
      <c r="CI48" s="21"/>
      <c r="CJ48" s="65"/>
    </row>
    <row r="49" spans="1:88" s="1" customFormat="1" ht="7.5" customHeight="1" x14ac:dyDescent="0.3">
      <c r="A49" s="25"/>
      <c r="B49" s="47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  <c r="BF49" s="48"/>
      <c r="BG49" s="48"/>
      <c r="BH49" s="48"/>
      <c r="BI49" s="48"/>
      <c r="BJ49" s="48"/>
      <c r="BK49" s="48"/>
      <c r="BL49" s="48"/>
      <c r="BM49" s="48"/>
      <c r="BN49" s="48"/>
      <c r="BO49" s="48"/>
      <c r="BP49" s="48"/>
      <c r="BQ49" s="48"/>
      <c r="BR49" s="48"/>
      <c r="BS49" s="48"/>
      <c r="BT49" s="48"/>
      <c r="BU49" s="48"/>
      <c r="BV49" s="48"/>
      <c r="BW49" s="48"/>
      <c r="BX49" s="48"/>
      <c r="BY49" s="48"/>
      <c r="BZ49" s="48"/>
      <c r="CA49" s="48"/>
      <c r="CB49" s="48"/>
      <c r="CC49" s="48"/>
      <c r="CD49" s="48"/>
      <c r="CE49" s="49"/>
      <c r="CF49" s="21"/>
      <c r="CG49" s="21"/>
      <c r="CH49" s="21"/>
      <c r="CI49" s="21"/>
      <c r="CJ49" s="65"/>
    </row>
    <row r="50" spans="1:88" s="1" customFormat="1" ht="7.5" customHeight="1" x14ac:dyDescent="0.3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  <c r="BB50" s="48"/>
      <c r="BC50" s="48"/>
      <c r="BD50" s="48"/>
      <c r="BE50" s="48"/>
      <c r="BF50" s="48"/>
      <c r="BG50" s="48"/>
      <c r="BH50" s="48"/>
      <c r="BI50" s="48"/>
      <c r="BJ50" s="48"/>
      <c r="BK50" s="48"/>
      <c r="BL50" s="48"/>
      <c r="BM50" s="48"/>
      <c r="BN50" s="48"/>
      <c r="BO50" s="48"/>
      <c r="BP50" s="48"/>
      <c r="BQ50" s="48"/>
      <c r="BR50" s="48"/>
      <c r="BS50" s="48"/>
      <c r="BT50" s="48"/>
      <c r="BU50" s="48"/>
      <c r="BV50" s="48"/>
      <c r="BW50" s="48"/>
      <c r="BX50" s="48"/>
      <c r="BY50" s="48"/>
      <c r="BZ50" s="48"/>
      <c r="CA50" s="48"/>
      <c r="CB50" s="48"/>
      <c r="CC50" s="48"/>
      <c r="CD50" s="48"/>
      <c r="CE50" s="48"/>
      <c r="CF50" s="48"/>
      <c r="CG50" s="48"/>
      <c r="CH50" s="48"/>
      <c r="CI50" s="48"/>
      <c r="CJ50" s="49"/>
    </row>
  </sheetData>
  <sheetProtection sheet="1" objects="1" scenarios="1" selectLockedCells="1"/>
  <mergeCells count="296">
    <mergeCell ref="C43:CD43"/>
    <mergeCell ref="C47:G47"/>
    <mergeCell ref="H47:S47"/>
    <mergeCell ref="T47:Y47"/>
    <mergeCell ref="Z47:AJ47"/>
    <mergeCell ref="AK47:AU47"/>
    <mergeCell ref="C46:G46"/>
    <mergeCell ref="H46:S46"/>
    <mergeCell ref="T46:Y46"/>
    <mergeCell ref="Z46:AJ46"/>
    <mergeCell ref="AK46:AU46"/>
    <mergeCell ref="AV46:BF46"/>
    <mergeCell ref="BS46:BW46"/>
    <mergeCell ref="BX46:CD46"/>
    <mergeCell ref="BN46:BR46"/>
    <mergeCell ref="BG44:BR44"/>
    <mergeCell ref="BS44:BW44"/>
    <mergeCell ref="BX44:CD44"/>
    <mergeCell ref="C45:G45"/>
    <mergeCell ref="H45:S45"/>
    <mergeCell ref="T45:Y45"/>
    <mergeCell ref="Z45:AJ45"/>
    <mergeCell ref="AK45:AU45"/>
    <mergeCell ref="AV45:BF45"/>
    <mergeCell ref="A50:CJ50"/>
    <mergeCell ref="BG48:BK48"/>
    <mergeCell ref="BL48:BM48"/>
    <mergeCell ref="BN48:BR48"/>
    <mergeCell ref="BS48:BW48"/>
    <mergeCell ref="BX48:CD48"/>
    <mergeCell ref="B49:CE49"/>
    <mergeCell ref="C48:G48"/>
    <mergeCell ref="H48:S48"/>
    <mergeCell ref="T48:Y48"/>
    <mergeCell ref="Z48:AJ48"/>
    <mergeCell ref="AK48:AU48"/>
    <mergeCell ref="AV48:BF48"/>
    <mergeCell ref="B42:B48"/>
    <mergeCell ref="C42:CD42"/>
    <mergeCell ref="CE42:CE48"/>
    <mergeCell ref="AV47:BF47"/>
    <mergeCell ref="BG47:BK47"/>
    <mergeCell ref="BL47:BM47"/>
    <mergeCell ref="BN47:BR47"/>
    <mergeCell ref="BS47:BW47"/>
    <mergeCell ref="BX47:CD47"/>
    <mergeCell ref="BG46:BK46"/>
    <mergeCell ref="BL46:BM46"/>
    <mergeCell ref="BG45:BK45"/>
    <mergeCell ref="C44:G44"/>
    <mergeCell ref="H44:S44"/>
    <mergeCell ref="T44:Y44"/>
    <mergeCell ref="Z44:AJ44"/>
    <mergeCell ref="AK44:AU44"/>
    <mergeCell ref="AV44:BF44"/>
    <mergeCell ref="BL45:BM45"/>
    <mergeCell ref="BN45:BR45"/>
    <mergeCell ref="BS45:BW45"/>
    <mergeCell ref="BX45:CD45"/>
    <mergeCell ref="B40:CE40"/>
    <mergeCell ref="B41:CE41"/>
    <mergeCell ref="CB37:CD37"/>
    <mergeCell ref="C38:G38"/>
    <mergeCell ref="H38:S38"/>
    <mergeCell ref="T38:Y38"/>
    <mergeCell ref="Z38:AJ38"/>
    <mergeCell ref="AK38:AU38"/>
    <mergeCell ref="AV38:BF38"/>
    <mergeCell ref="BG38:BK38"/>
    <mergeCell ref="BL38:BM38"/>
    <mergeCell ref="BN38:BR38"/>
    <mergeCell ref="AV37:BF37"/>
    <mergeCell ref="BG37:BK37"/>
    <mergeCell ref="BL37:BM37"/>
    <mergeCell ref="BN37:BR37"/>
    <mergeCell ref="BS37:BW37"/>
    <mergeCell ref="BX37:CA37"/>
    <mergeCell ref="C37:G37"/>
    <mergeCell ref="H37:S37"/>
    <mergeCell ref="T37:Y37"/>
    <mergeCell ref="Z37:AJ37"/>
    <mergeCell ref="AK37:AU37"/>
    <mergeCell ref="BS38:BW38"/>
    <mergeCell ref="BX38:CA38"/>
    <mergeCell ref="CB38:CD38"/>
    <mergeCell ref="B39:CE39"/>
    <mergeCell ref="BX35:CA35"/>
    <mergeCell ref="CB35:CD35"/>
    <mergeCell ref="C36:G36"/>
    <mergeCell ref="H36:S36"/>
    <mergeCell ref="T36:Y36"/>
    <mergeCell ref="Z36:AJ36"/>
    <mergeCell ref="AK36:AU36"/>
    <mergeCell ref="AV36:BF36"/>
    <mergeCell ref="BG36:BK36"/>
    <mergeCell ref="BL36:BM36"/>
    <mergeCell ref="BN36:BR36"/>
    <mergeCell ref="BS36:BW36"/>
    <mergeCell ref="BX36:CA36"/>
    <mergeCell ref="CB36:CD36"/>
    <mergeCell ref="B32:B38"/>
    <mergeCell ref="C32:CD32"/>
    <mergeCell ref="CE32:CE38"/>
    <mergeCell ref="C33:CD33"/>
    <mergeCell ref="C34:G34"/>
    <mergeCell ref="H34:S34"/>
    <mergeCell ref="T34:Y34"/>
    <mergeCell ref="B30:CE30"/>
    <mergeCell ref="B31:CE31"/>
    <mergeCell ref="CB34:CD34"/>
    <mergeCell ref="C35:G35"/>
    <mergeCell ref="H35:S35"/>
    <mergeCell ref="T35:Y35"/>
    <mergeCell ref="Z35:AJ35"/>
    <mergeCell ref="AK35:AU35"/>
    <mergeCell ref="AV35:BF35"/>
    <mergeCell ref="BG35:BK35"/>
    <mergeCell ref="BL35:BM35"/>
    <mergeCell ref="BN35:BR35"/>
    <mergeCell ref="Z34:AJ34"/>
    <mergeCell ref="AK34:AU34"/>
    <mergeCell ref="AV34:BF34"/>
    <mergeCell ref="BG34:BR34"/>
    <mergeCell ref="BS34:BW34"/>
    <mergeCell ref="BX34:CA34"/>
    <mergeCell ref="BS35:BW35"/>
    <mergeCell ref="BZ28:CD28"/>
    <mergeCell ref="B29:CE29"/>
    <mergeCell ref="BB27:BP27"/>
    <mergeCell ref="BR27:BV27"/>
    <mergeCell ref="BW27:BY27"/>
    <mergeCell ref="BZ27:CD27"/>
    <mergeCell ref="H28:K28"/>
    <mergeCell ref="M28:Q28"/>
    <mergeCell ref="S28:W28"/>
    <mergeCell ref="Y28:AH28"/>
    <mergeCell ref="AJ28:AX28"/>
    <mergeCell ref="AY28:BA28"/>
    <mergeCell ref="H27:K27"/>
    <mergeCell ref="M27:Q27"/>
    <mergeCell ref="S27:W27"/>
    <mergeCell ref="Y27:AH27"/>
    <mergeCell ref="AJ27:AX27"/>
    <mergeCell ref="AY27:BA27"/>
    <mergeCell ref="BB28:BP28"/>
    <mergeCell ref="BR28:BV28"/>
    <mergeCell ref="BW28:BY28"/>
    <mergeCell ref="AY24:BA24"/>
    <mergeCell ref="AY23:BA23"/>
    <mergeCell ref="BB23:BP23"/>
    <mergeCell ref="BQ23:BQ28"/>
    <mergeCell ref="BB25:BP25"/>
    <mergeCell ref="BR25:BV25"/>
    <mergeCell ref="BW25:BY25"/>
    <mergeCell ref="BZ25:CD25"/>
    <mergeCell ref="H26:K26"/>
    <mergeCell ref="M26:Q26"/>
    <mergeCell ref="S26:W26"/>
    <mergeCell ref="Y26:AH26"/>
    <mergeCell ref="AJ26:AX26"/>
    <mergeCell ref="AY26:BA26"/>
    <mergeCell ref="H25:K25"/>
    <mergeCell ref="M25:Q25"/>
    <mergeCell ref="S25:W25"/>
    <mergeCell ref="Y25:AH25"/>
    <mergeCell ref="AJ25:AX25"/>
    <mergeCell ref="AY25:BA25"/>
    <mergeCell ref="BB26:BP26"/>
    <mergeCell ref="BR26:BV26"/>
    <mergeCell ref="BW26:BY26"/>
    <mergeCell ref="BZ26:CD26"/>
    <mergeCell ref="C22:CD22"/>
    <mergeCell ref="C23:F28"/>
    <mergeCell ref="G23:G28"/>
    <mergeCell ref="H23:K23"/>
    <mergeCell ref="L23:L28"/>
    <mergeCell ref="M23:Q23"/>
    <mergeCell ref="BR23:BV23"/>
    <mergeCell ref="BW23:BY23"/>
    <mergeCell ref="BZ23:CD23"/>
    <mergeCell ref="BB24:BP24"/>
    <mergeCell ref="BR24:BV24"/>
    <mergeCell ref="BW24:BY24"/>
    <mergeCell ref="BZ24:CD24"/>
    <mergeCell ref="R23:R28"/>
    <mergeCell ref="S23:W23"/>
    <mergeCell ref="X23:X28"/>
    <mergeCell ref="Y23:AH23"/>
    <mergeCell ref="AI23:AI28"/>
    <mergeCell ref="AJ23:AX23"/>
    <mergeCell ref="H24:K24"/>
    <mergeCell ref="M24:Q24"/>
    <mergeCell ref="S24:W24"/>
    <mergeCell ref="Y24:AH24"/>
    <mergeCell ref="AJ24:AX24"/>
    <mergeCell ref="H21:K21"/>
    <mergeCell ref="M21:Q21"/>
    <mergeCell ref="S21:W21"/>
    <mergeCell ref="Y21:AH21"/>
    <mergeCell ref="AJ21:AX21"/>
    <mergeCell ref="AY21:BA21"/>
    <mergeCell ref="BB21:BP21"/>
    <mergeCell ref="BR21:BV21"/>
    <mergeCell ref="BW21:BY21"/>
    <mergeCell ref="X16:X21"/>
    <mergeCell ref="Y16:AH16"/>
    <mergeCell ref="AI16:AI21"/>
    <mergeCell ref="AJ16:AX16"/>
    <mergeCell ref="H17:K17"/>
    <mergeCell ref="M17:Q17"/>
    <mergeCell ref="S17:W17"/>
    <mergeCell ref="Y17:AH17"/>
    <mergeCell ref="AJ17:AX17"/>
    <mergeCell ref="H19:K19"/>
    <mergeCell ref="M19:Q19"/>
    <mergeCell ref="S19:W19"/>
    <mergeCell ref="Y19:AH19"/>
    <mergeCell ref="AJ19:AX19"/>
    <mergeCell ref="AY19:BA19"/>
    <mergeCell ref="H18:K18"/>
    <mergeCell ref="M18:Q18"/>
    <mergeCell ref="S18:W18"/>
    <mergeCell ref="Y18:AH18"/>
    <mergeCell ref="AJ18:AX18"/>
    <mergeCell ref="AY18:BA18"/>
    <mergeCell ref="M16:Q16"/>
    <mergeCell ref="BR16:BV16"/>
    <mergeCell ref="BW16:BY16"/>
    <mergeCell ref="BZ16:CD16"/>
    <mergeCell ref="BB17:BP17"/>
    <mergeCell ref="AY17:BA17"/>
    <mergeCell ref="AY16:BA16"/>
    <mergeCell ref="BB16:BP16"/>
    <mergeCell ref="BQ16:BQ21"/>
    <mergeCell ref="BB18:BP18"/>
    <mergeCell ref="BR18:BV18"/>
    <mergeCell ref="BW18:BY18"/>
    <mergeCell ref="BZ18:CD18"/>
    <mergeCell ref="BB19:BP19"/>
    <mergeCell ref="BR19:BV19"/>
    <mergeCell ref="BW19:BY19"/>
    <mergeCell ref="BZ19:CD19"/>
    <mergeCell ref="AY20:BA20"/>
    <mergeCell ref="BB20:BP20"/>
    <mergeCell ref="BR20:BV20"/>
    <mergeCell ref="BW20:BY20"/>
    <mergeCell ref="BZ20:CD20"/>
    <mergeCell ref="BZ21:CD21"/>
    <mergeCell ref="A1:CJ1"/>
    <mergeCell ref="B2:CE2"/>
    <mergeCell ref="CJ2:CJ49"/>
    <mergeCell ref="B3:CE3"/>
    <mergeCell ref="B4:CE4"/>
    <mergeCell ref="B5:B8"/>
    <mergeCell ref="C5:CD5"/>
    <mergeCell ref="CE5:CE8"/>
    <mergeCell ref="C6:CD6"/>
    <mergeCell ref="C7:N7"/>
    <mergeCell ref="O7:AE7"/>
    <mergeCell ref="AF7:AV7"/>
    <mergeCell ref="AW7:BM7"/>
    <mergeCell ref="BN7:CD7"/>
    <mergeCell ref="C8:N8"/>
    <mergeCell ref="O8:AE8"/>
    <mergeCell ref="AF8:AV8"/>
    <mergeCell ref="AW8:BM8"/>
    <mergeCell ref="BN8:CD8"/>
    <mergeCell ref="H20:K20"/>
    <mergeCell ref="M20:Q20"/>
    <mergeCell ref="S20:W20"/>
    <mergeCell ref="Y20:AH20"/>
    <mergeCell ref="AJ20:AX20"/>
    <mergeCell ref="B9:CE9"/>
    <mergeCell ref="B10:CE10"/>
    <mergeCell ref="B11:CE11"/>
    <mergeCell ref="B12:B28"/>
    <mergeCell ref="C12:CD12"/>
    <mergeCell ref="BR17:BV17"/>
    <mergeCell ref="BW17:BY17"/>
    <mergeCell ref="BZ17:CD17"/>
    <mergeCell ref="R16:R21"/>
    <mergeCell ref="S16:W16"/>
    <mergeCell ref="CE12:CE28"/>
    <mergeCell ref="C13:CD13"/>
    <mergeCell ref="C14:F14"/>
    <mergeCell ref="H14:K14"/>
    <mergeCell ref="M14:Q14"/>
    <mergeCell ref="S14:W14"/>
    <mergeCell ref="Y14:AH14"/>
    <mergeCell ref="AJ14:BP14"/>
    <mergeCell ref="BR14:CD14"/>
    <mergeCell ref="C15:CD15"/>
    <mergeCell ref="C16:F21"/>
    <mergeCell ref="G16:G21"/>
    <mergeCell ref="H16:K16"/>
    <mergeCell ref="L16:L21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J50"/>
  <sheetViews>
    <sheetView showGridLines="0" showRowColHeaders="0" workbookViewId="0">
      <selection activeCell="B2" sqref="B2:CE2"/>
    </sheetView>
  </sheetViews>
  <sheetFormatPr baseColWidth="10" defaultColWidth="1.44140625" defaultRowHeight="10.199999999999999" x14ac:dyDescent="0.3"/>
  <cols>
    <col min="1" max="83" width="1.44140625" style="4"/>
    <col min="84" max="87" width="1.44140625" style="4" hidden="1" customWidth="1"/>
    <col min="88" max="16384" width="1.44140625" style="4"/>
  </cols>
  <sheetData>
    <row r="1" spans="1:88" ht="7.5" customHeight="1" x14ac:dyDescent="0.3">
      <c r="A1" s="59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  <c r="BT1" s="58"/>
      <c r="BU1" s="58"/>
      <c r="BV1" s="58"/>
      <c r="BW1" s="58"/>
      <c r="BX1" s="58"/>
      <c r="BY1" s="58"/>
      <c r="BZ1" s="58"/>
      <c r="CA1" s="58"/>
      <c r="CB1" s="58"/>
      <c r="CC1" s="58"/>
      <c r="CD1" s="58"/>
      <c r="CE1" s="58"/>
      <c r="CF1" s="58"/>
      <c r="CG1" s="58"/>
      <c r="CH1" s="58"/>
      <c r="CI1" s="58"/>
      <c r="CJ1" s="60"/>
    </row>
    <row r="2" spans="1:88" s="16" customFormat="1" ht="26.25" customHeight="1" x14ac:dyDescent="0.3">
      <c r="A2" s="25"/>
      <c r="B2" s="114" t="s">
        <v>69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114"/>
      <c r="BN2" s="114"/>
      <c r="BO2" s="114"/>
      <c r="BP2" s="114"/>
      <c r="BQ2" s="114"/>
      <c r="BR2" s="114"/>
      <c r="BS2" s="114"/>
      <c r="BT2" s="114"/>
      <c r="BU2" s="114"/>
      <c r="BV2" s="114"/>
      <c r="BW2" s="114"/>
      <c r="BX2" s="114"/>
      <c r="BY2" s="114"/>
      <c r="BZ2" s="114"/>
      <c r="CA2" s="114"/>
      <c r="CB2" s="114"/>
      <c r="CC2" s="114"/>
      <c r="CD2" s="114"/>
      <c r="CE2" s="114"/>
      <c r="CF2" s="24"/>
      <c r="CG2" s="24"/>
      <c r="CH2" s="24"/>
      <c r="CI2" s="24"/>
      <c r="CJ2" s="65"/>
    </row>
    <row r="3" spans="1:88" x14ac:dyDescent="0.3">
      <c r="A3" s="25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8"/>
      <c r="CJ3" s="65"/>
    </row>
    <row r="4" spans="1:88" ht="7.5" customHeight="1" x14ac:dyDescent="0.3">
      <c r="A4" s="25"/>
      <c r="B4" s="59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60"/>
      <c r="CJ4" s="65"/>
    </row>
    <row r="5" spans="1:88" s="2" customFormat="1" ht="15" customHeight="1" x14ac:dyDescent="0.3">
      <c r="A5" s="25"/>
      <c r="B5" s="61"/>
      <c r="C5" s="62" t="s">
        <v>0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64"/>
      <c r="CE5" s="65"/>
      <c r="CF5" s="17"/>
      <c r="CG5" s="17"/>
      <c r="CH5" s="17"/>
      <c r="CI5" s="17"/>
      <c r="CJ5" s="65"/>
    </row>
    <row r="6" spans="1:88" ht="7.5" customHeight="1" x14ac:dyDescent="0.3">
      <c r="A6" s="25"/>
      <c r="B6" s="61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65"/>
      <c r="CJ6" s="65"/>
    </row>
    <row r="7" spans="1:88" s="5" customFormat="1" ht="11.25" customHeight="1" x14ac:dyDescent="0.3">
      <c r="A7" s="25"/>
      <c r="B7" s="61"/>
      <c r="C7" s="118" t="str">
        <f>" Spieler"</f>
        <v xml:space="preserve"> Spieler</v>
      </c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20"/>
      <c r="O7" s="154" t="s">
        <v>23</v>
      </c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12" t="s">
        <v>24</v>
      </c>
      <c r="AG7" s="112"/>
      <c r="AH7" s="112"/>
      <c r="AI7" s="112"/>
      <c r="AJ7" s="112"/>
      <c r="AK7" s="112"/>
      <c r="AL7" s="112"/>
      <c r="AM7" s="112"/>
      <c r="AN7" s="112"/>
      <c r="AO7" s="112"/>
      <c r="AP7" s="112"/>
      <c r="AQ7" s="112"/>
      <c r="AR7" s="112"/>
      <c r="AS7" s="112"/>
      <c r="AT7" s="112"/>
      <c r="AU7" s="112"/>
      <c r="AV7" s="112"/>
      <c r="AW7" s="112" t="s">
        <v>25</v>
      </c>
      <c r="AX7" s="112"/>
      <c r="AY7" s="112"/>
      <c r="AZ7" s="112"/>
      <c r="BA7" s="112"/>
      <c r="BB7" s="112"/>
      <c r="BC7" s="112"/>
      <c r="BD7" s="112"/>
      <c r="BE7" s="112"/>
      <c r="BF7" s="112"/>
      <c r="BG7" s="112"/>
      <c r="BH7" s="112"/>
      <c r="BI7" s="112"/>
      <c r="BJ7" s="112"/>
      <c r="BK7" s="112"/>
      <c r="BL7" s="112"/>
      <c r="BM7" s="112"/>
      <c r="BN7" s="145" t="s">
        <v>26</v>
      </c>
      <c r="BO7" s="145"/>
      <c r="BP7" s="145"/>
      <c r="BQ7" s="145"/>
      <c r="BR7" s="145"/>
      <c r="BS7" s="145"/>
      <c r="BT7" s="145"/>
      <c r="BU7" s="145"/>
      <c r="BV7" s="145"/>
      <c r="BW7" s="145"/>
      <c r="BX7" s="145"/>
      <c r="BY7" s="145"/>
      <c r="BZ7" s="145"/>
      <c r="CA7" s="145"/>
      <c r="CB7" s="145"/>
      <c r="CC7" s="145"/>
      <c r="CD7" s="146"/>
      <c r="CE7" s="65"/>
      <c r="CJ7" s="65"/>
    </row>
    <row r="8" spans="1:88" ht="11.25" customHeight="1" x14ac:dyDescent="0.3">
      <c r="A8" s="25"/>
      <c r="B8" s="61"/>
      <c r="C8" s="103" t="str">
        <f>" Name"</f>
        <v xml:space="preserve"> Name</v>
      </c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5"/>
      <c r="O8" s="150" t="s">
        <v>31</v>
      </c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2" t="s">
        <v>32</v>
      </c>
      <c r="AG8" s="152"/>
      <c r="AH8" s="152"/>
      <c r="AI8" s="152"/>
      <c r="AJ8" s="152"/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 t="s">
        <v>29</v>
      </c>
      <c r="AX8" s="152"/>
      <c r="AY8" s="152"/>
      <c r="AZ8" s="152"/>
      <c r="BA8" s="152"/>
      <c r="BB8" s="152"/>
      <c r="BC8" s="152"/>
      <c r="BD8" s="152"/>
      <c r="BE8" s="152"/>
      <c r="BF8" s="152"/>
      <c r="BG8" s="152"/>
      <c r="BH8" s="152"/>
      <c r="BI8" s="152"/>
      <c r="BJ8" s="152"/>
      <c r="BK8" s="152"/>
      <c r="BL8" s="152"/>
      <c r="BM8" s="152"/>
      <c r="BN8" s="151" t="s">
        <v>30</v>
      </c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1"/>
      <c r="CA8" s="151"/>
      <c r="CB8" s="151"/>
      <c r="CC8" s="151"/>
      <c r="CD8" s="153"/>
      <c r="CE8" s="65"/>
      <c r="CJ8" s="65"/>
    </row>
    <row r="9" spans="1:88" ht="7.5" customHeight="1" x14ac:dyDescent="0.3">
      <c r="A9" s="25"/>
      <c r="B9" s="4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9"/>
      <c r="CJ9" s="65"/>
    </row>
    <row r="10" spans="1:88" x14ac:dyDescent="0.3">
      <c r="A10" s="25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58"/>
      <c r="CB10" s="58"/>
      <c r="CC10" s="58"/>
      <c r="CD10" s="58"/>
      <c r="CE10" s="58"/>
      <c r="CJ10" s="65"/>
    </row>
    <row r="11" spans="1:88" ht="7.5" customHeight="1" x14ac:dyDescent="0.3">
      <c r="A11" s="25"/>
      <c r="B11" s="59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60"/>
      <c r="CJ11" s="65"/>
    </row>
    <row r="12" spans="1:88" s="1" customFormat="1" ht="15" customHeight="1" x14ac:dyDescent="0.3">
      <c r="A12" s="25"/>
      <c r="B12" s="61"/>
      <c r="C12" s="62" t="s">
        <v>1</v>
      </c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63"/>
      <c r="BZ12" s="63"/>
      <c r="CA12" s="63"/>
      <c r="CB12" s="63"/>
      <c r="CC12" s="63"/>
      <c r="CD12" s="64"/>
      <c r="CE12" s="65"/>
      <c r="CF12" s="23"/>
      <c r="CG12" s="23"/>
      <c r="CH12" s="23"/>
      <c r="CI12" s="23"/>
      <c r="CJ12" s="65"/>
    </row>
    <row r="13" spans="1:88" s="1" customFormat="1" ht="7.5" customHeight="1" x14ac:dyDescent="0.3">
      <c r="A13" s="25"/>
      <c r="B13" s="61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65"/>
      <c r="CF13" s="23"/>
      <c r="CG13" s="23"/>
      <c r="CH13" s="23"/>
      <c r="CI13" s="23"/>
      <c r="CJ13" s="65"/>
    </row>
    <row r="14" spans="1:88" s="3" customFormat="1" ht="11.25" customHeight="1" x14ac:dyDescent="0.3">
      <c r="A14" s="25"/>
      <c r="B14" s="61"/>
      <c r="C14" s="100">
        <v>8.3333333333333332E-3</v>
      </c>
      <c r="D14" s="101"/>
      <c r="E14" s="101"/>
      <c r="F14" s="102"/>
      <c r="G14" s="6"/>
      <c r="H14" s="69" t="s">
        <v>6</v>
      </c>
      <c r="I14" s="74"/>
      <c r="J14" s="74"/>
      <c r="K14" s="72"/>
      <c r="L14" s="6"/>
      <c r="M14" s="69" t="s">
        <v>8</v>
      </c>
      <c r="N14" s="74"/>
      <c r="O14" s="74"/>
      <c r="P14" s="74"/>
      <c r="Q14" s="72"/>
      <c r="R14" s="6"/>
      <c r="S14" s="69" t="s">
        <v>9</v>
      </c>
      <c r="T14" s="74"/>
      <c r="U14" s="74"/>
      <c r="V14" s="74"/>
      <c r="W14" s="72"/>
      <c r="X14" s="6"/>
      <c r="Y14" s="69" t="s">
        <v>3</v>
      </c>
      <c r="Z14" s="74"/>
      <c r="AA14" s="74"/>
      <c r="AB14" s="74"/>
      <c r="AC14" s="74"/>
      <c r="AD14" s="74"/>
      <c r="AE14" s="74"/>
      <c r="AF14" s="74"/>
      <c r="AG14" s="74"/>
      <c r="AH14" s="72"/>
      <c r="AI14" s="6"/>
      <c r="AJ14" s="69" t="s">
        <v>4</v>
      </c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2"/>
      <c r="BQ14" s="6"/>
      <c r="BR14" s="69" t="s">
        <v>5</v>
      </c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2"/>
      <c r="CE14" s="65"/>
      <c r="CF14" s="18" t="s">
        <v>13</v>
      </c>
      <c r="CG14" s="18" t="s">
        <v>20</v>
      </c>
      <c r="CH14" s="18" t="s">
        <v>15</v>
      </c>
      <c r="CI14" s="18" t="s">
        <v>21</v>
      </c>
      <c r="CJ14" s="65"/>
    </row>
    <row r="15" spans="1:88" s="1" customFormat="1" ht="7.5" customHeight="1" x14ac:dyDescent="0.3">
      <c r="A15" s="25"/>
      <c r="B15" s="61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65"/>
      <c r="CF15" s="23"/>
      <c r="CG15" s="23"/>
      <c r="CH15" s="23"/>
      <c r="CI15" s="23"/>
      <c r="CJ15" s="65"/>
    </row>
    <row r="16" spans="1:88" s="1" customFormat="1" ht="11.25" customHeight="1" x14ac:dyDescent="0.3">
      <c r="A16" s="25"/>
      <c r="B16" s="61"/>
      <c r="C16" s="89" t="s">
        <v>7</v>
      </c>
      <c r="D16" s="90"/>
      <c r="E16" s="90"/>
      <c r="F16" s="91"/>
      <c r="G16" s="132"/>
      <c r="H16" s="82">
        <v>1</v>
      </c>
      <c r="I16" s="80"/>
      <c r="J16" s="80"/>
      <c r="K16" s="83"/>
      <c r="L16" s="131"/>
      <c r="M16" s="78" t="s">
        <v>70</v>
      </c>
      <c r="N16" s="79"/>
      <c r="O16" s="79"/>
      <c r="P16" s="79"/>
      <c r="Q16" s="81"/>
      <c r="R16" s="131"/>
      <c r="S16" s="99">
        <v>0.88541666666666663</v>
      </c>
      <c r="T16" s="79"/>
      <c r="U16" s="79"/>
      <c r="V16" s="79"/>
      <c r="W16" s="81"/>
      <c r="X16" s="131"/>
      <c r="Y16" s="82" t="s">
        <v>65</v>
      </c>
      <c r="Z16" s="80"/>
      <c r="AA16" s="80"/>
      <c r="AB16" s="80"/>
      <c r="AC16" s="80"/>
      <c r="AD16" s="80"/>
      <c r="AE16" s="80"/>
      <c r="AF16" s="80"/>
      <c r="AG16" s="80"/>
      <c r="AH16" s="83"/>
      <c r="AI16" s="131"/>
      <c r="AJ16" s="129" t="str">
        <f>$O$8 &amp; " "</f>
        <v xml:space="preserve">Ratze </v>
      </c>
      <c r="AK16" s="129"/>
      <c r="AL16" s="129"/>
      <c r="AM16" s="129"/>
      <c r="AN16" s="129"/>
      <c r="AO16" s="129"/>
      <c r="AP16" s="129"/>
      <c r="AQ16" s="129"/>
      <c r="AR16" s="129"/>
      <c r="AS16" s="129"/>
      <c r="AT16" s="129"/>
      <c r="AU16" s="129"/>
      <c r="AV16" s="129"/>
      <c r="AW16" s="129"/>
      <c r="AX16" s="85"/>
      <c r="AY16" s="83" t="s">
        <v>2</v>
      </c>
      <c r="AZ16" s="130"/>
      <c r="BA16" s="82"/>
      <c r="BB16" s="77" t="str">
        <f>" " &amp; $AF$8</f>
        <v xml:space="preserve"> Patrick</v>
      </c>
      <c r="BC16" s="128"/>
      <c r="BD16" s="128"/>
      <c r="BE16" s="128"/>
      <c r="BF16" s="128"/>
      <c r="BG16" s="128"/>
      <c r="BH16" s="128"/>
      <c r="BI16" s="128"/>
      <c r="BJ16" s="128"/>
      <c r="BK16" s="128"/>
      <c r="BL16" s="128"/>
      <c r="BM16" s="128"/>
      <c r="BN16" s="128"/>
      <c r="BO16" s="128"/>
      <c r="BP16" s="128"/>
      <c r="BQ16" s="131"/>
      <c r="BR16" s="78">
        <v>3</v>
      </c>
      <c r="BS16" s="79"/>
      <c r="BT16" s="79"/>
      <c r="BU16" s="79"/>
      <c r="BV16" s="79"/>
      <c r="BW16" s="80" t="s">
        <v>2</v>
      </c>
      <c r="BX16" s="80"/>
      <c r="BY16" s="80"/>
      <c r="BZ16" s="79">
        <v>2</v>
      </c>
      <c r="CA16" s="79"/>
      <c r="CB16" s="79"/>
      <c r="CC16" s="79"/>
      <c r="CD16" s="81"/>
      <c r="CE16" s="65"/>
      <c r="CF16" s="23">
        <f>IF(AND(ISNUMBER(BR16),ISNUMBER(BZ16)),1,0)</f>
        <v>1</v>
      </c>
      <c r="CG16" s="23">
        <f>IF(OR(ISBLANK(BR16),ISBLANK(BZ16)),0,IF(BR16&gt;BZ16,1,0))</f>
        <v>1</v>
      </c>
      <c r="CH16" s="23">
        <f>IF(OR(ISBLANK(BR16),ISBLANK(BZ16)),0,IF(BR16=BZ16,1,0))</f>
        <v>0</v>
      </c>
      <c r="CI16" s="23">
        <f>IF(OR(ISBLANK(BR16),ISBLANK(BZ16)),0,IF(BR16&lt;BZ16,1,0))</f>
        <v>0</v>
      </c>
      <c r="CJ16" s="65"/>
    </row>
    <row r="17" spans="1:88" s="1" customFormat="1" ht="11.25" customHeight="1" x14ac:dyDescent="0.3">
      <c r="A17" s="25"/>
      <c r="B17" s="61"/>
      <c r="C17" s="92"/>
      <c r="D17" s="93"/>
      <c r="E17" s="93"/>
      <c r="F17" s="94"/>
      <c r="G17" s="132"/>
      <c r="H17" s="82">
        <f>H16+1</f>
        <v>2</v>
      </c>
      <c r="I17" s="80"/>
      <c r="J17" s="80"/>
      <c r="K17" s="83"/>
      <c r="L17" s="131"/>
      <c r="M17" s="82" t="str">
        <f>$M$16</f>
        <v>27.2.</v>
      </c>
      <c r="N17" s="80"/>
      <c r="O17" s="80"/>
      <c r="P17" s="80"/>
      <c r="Q17" s="83"/>
      <c r="R17" s="131"/>
      <c r="S17" s="99">
        <v>0.88541666666666663</v>
      </c>
      <c r="T17" s="79"/>
      <c r="U17" s="79"/>
      <c r="V17" s="79"/>
      <c r="W17" s="81"/>
      <c r="X17" s="131"/>
      <c r="Y17" s="82" t="s">
        <v>66</v>
      </c>
      <c r="Z17" s="80"/>
      <c r="AA17" s="80"/>
      <c r="AB17" s="80"/>
      <c r="AC17" s="80"/>
      <c r="AD17" s="80"/>
      <c r="AE17" s="80"/>
      <c r="AF17" s="80"/>
      <c r="AG17" s="80"/>
      <c r="AH17" s="83"/>
      <c r="AI17" s="131"/>
      <c r="AJ17" s="85" t="str">
        <f>$AW$8 &amp; " "</f>
        <v xml:space="preserve">Schmiddi </v>
      </c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3" t="s">
        <v>2</v>
      </c>
      <c r="AZ17" s="130"/>
      <c r="BA17" s="82"/>
      <c r="BB17" s="77" t="str">
        <f>" " &amp; $BN$8</f>
        <v xml:space="preserve"> Christoph</v>
      </c>
      <c r="BC17" s="128"/>
      <c r="BD17" s="128"/>
      <c r="BE17" s="128"/>
      <c r="BF17" s="128"/>
      <c r="BG17" s="128"/>
      <c r="BH17" s="128"/>
      <c r="BI17" s="128"/>
      <c r="BJ17" s="128"/>
      <c r="BK17" s="128"/>
      <c r="BL17" s="128"/>
      <c r="BM17" s="128"/>
      <c r="BN17" s="128"/>
      <c r="BO17" s="128"/>
      <c r="BP17" s="128"/>
      <c r="BQ17" s="131"/>
      <c r="BR17" s="78">
        <v>1</v>
      </c>
      <c r="BS17" s="79"/>
      <c r="BT17" s="79"/>
      <c r="BU17" s="79"/>
      <c r="BV17" s="79"/>
      <c r="BW17" s="80" t="s">
        <v>2</v>
      </c>
      <c r="BX17" s="80"/>
      <c r="BY17" s="80"/>
      <c r="BZ17" s="79">
        <v>2</v>
      </c>
      <c r="CA17" s="79"/>
      <c r="CB17" s="79"/>
      <c r="CC17" s="79"/>
      <c r="CD17" s="81"/>
      <c r="CE17" s="65"/>
      <c r="CF17" s="23">
        <f t="shared" ref="CF17:CF21" si="0">IF(AND(ISNUMBER(BR17),ISNUMBER(BZ17)),1,0)</f>
        <v>1</v>
      </c>
      <c r="CG17" s="23">
        <f t="shared" ref="CG17:CG21" si="1">IF(OR(ISBLANK(BR17),ISBLANK(BZ17)),0,IF(BR17&gt;BZ17,1,0))</f>
        <v>0</v>
      </c>
      <c r="CH17" s="23">
        <f t="shared" ref="CH17:CH21" si="2">IF(OR(ISBLANK(BR17),ISBLANK(BZ17)),0,IF(BR17=BZ17,1,0))</f>
        <v>0</v>
      </c>
      <c r="CI17" s="23">
        <f t="shared" ref="CI17:CI21" si="3">IF(OR(ISBLANK(BR17),ISBLANK(BZ17)),0,IF(BR17&lt;BZ17,1,0))</f>
        <v>1</v>
      </c>
      <c r="CJ17" s="65"/>
    </row>
    <row r="18" spans="1:88" s="1" customFormat="1" ht="11.25" customHeight="1" x14ac:dyDescent="0.3">
      <c r="A18" s="25"/>
      <c r="B18" s="61"/>
      <c r="C18" s="92"/>
      <c r="D18" s="93"/>
      <c r="E18" s="93"/>
      <c r="F18" s="94"/>
      <c r="G18" s="132"/>
      <c r="H18" s="82">
        <f>H17+1</f>
        <v>3</v>
      </c>
      <c r="I18" s="80"/>
      <c r="J18" s="80"/>
      <c r="K18" s="83"/>
      <c r="L18" s="131"/>
      <c r="M18" s="82" t="str">
        <f t="shared" ref="M18:M21" si="4">$M$16</f>
        <v>27.2.</v>
      </c>
      <c r="N18" s="80"/>
      <c r="O18" s="80"/>
      <c r="P18" s="80"/>
      <c r="Q18" s="83"/>
      <c r="R18" s="131"/>
      <c r="S18" s="84">
        <f>S16+$C$14</f>
        <v>0.89374999999999993</v>
      </c>
      <c r="T18" s="155"/>
      <c r="U18" s="155"/>
      <c r="V18" s="155"/>
      <c r="W18" s="156"/>
      <c r="X18" s="131"/>
      <c r="Y18" s="82" t="s">
        <v>65</v>
      </c>
      <c r="Z18" s="80"/>
      <c r="AA18" s="80"/>
      <c r="AB18" s="80"/>
      <c r="AC18" s="80"/>
      <c r="AD18" s="80"/>
      <c r="AE18" s="80"/>
      <c r="AF18" s="80"/>
      <c r="AG18" s="80"/>
      <c r="AH18" s="83"/>
      <c r="AI18" s="131"/>
      <c r="AJ18" s="129" t="str">
        <f>$O$8 &amp; " "</f>
        <v xml:space="preserve">Ratze </v>
      </c>
      <c r="AK18" s="129"/>
      <c r="AL18" s="129"/>
      <c r="AM18" s="129"/>
      <c r="AN18" s="129"/>
      <c r="AO18" s="129"/>
      <c r="AP18" s="129"/>
      <c r="AQ18" s="129"/>
      <c r="AR18" s="129"/>
      <c r="AS18" s="129"/>
      <c r="AT18" s="129"/>
      <c r="AU18" s="129"/>
      <c r="AV18" s="129"/>
      <c r="AW18" s="129"/>
      <c r="AX18" s="85"/>
      <c r="AY18" s="83" t="s">
        <v>2</v>
      </c>
      <c r="AZ18" s="130"/>
      <c r="BA18" s="82"/>
      <c r="BB18" s="77" t="str">
        <f>" " &amp; $AW$8</f>
        <v xml:space="preserve"> Schmiddi</v>
      </c>
      <c r="BC18" s="128"/>
      <c r="BD18" s="128"/>
      <c r="BE18" s="128"/>
      <c r="BF18" s="128"/>
      <c r="BG18" s="128"/>
      <c r="BH18" s="128"/>
      <c r="BI18" s="128"/>
      <c r="BJ18" s="128"/>
      <c r="BK18" s="128"/>
      <c r="BL18" s="128"/>
      <c r="BM18" s="128"/>
      <c r="BN18" s="128"/>
      <c r="BO18" s="128"/>
      <c r="BP18" s="128"/>
      <c r="BQ18" s="131"/>
      <c r="BR18" s="78">
        <v>2</v>
      </c>
      <c r="BS18" s="79"/>
      <c r="BT18" s="79"/>
      <c r="BU18" s="79"/>
      <c r="BV18" s="79"/>
      <c r="BW18" s="80" t="s">
        <v>2</v>
      </c>
      <c r="BX18" s="80"/>
      <c r="BY18" s="80"/>
      <c r="BZ18" s="79">
        <v>2</v>
      </c>
      <c r="CA18" s="79"/>
      <c r="CB18" s="79"/>
      <c r="CC18" s="79"/>
      <c r="CD18" s="81"/>
      <c r="CE18" s="65"/>
      <c r="CF18" s="23">
        <f t="shared" si="0"/>
        <v>1</v>
      </c>
      <c r="CG18" s="23">
        <f t="shared" si="1"/>
        <v>0</v>
      </c>
      <c r="CH18" s="23">
        <f t="shared" si="2"/>
        <v>1</v>
      </c>
      <c r="CI18" s="23">
        <f t="shared" si="3"/>
        <v>0</v>
      </c>
      <c r="CJ18" s="65"/>
    </row>
    <row r="19" spans="1:88" s="1" customFormat="1" ht="11.25" customHeight="1" x14ac:dyDescent="0.3">
      <c r="A19" s="25"/>
      <c r="B19" s="61"/>
      <c r="C19" s="92"/>
      <c r="D19" s="93"/>
      <c r="E19" s="93"/>
      <c r="F19" s="94"/>
      <c r="G19" s="132"/>
      <c r="H19" s="82">
        <f>H18+1</f>
        <v>4</v>
      </c>
      <c r="I19" s="80"/>
      <c r="J19" s="80"/>
      <c r="K19" s="83"/>
      <c r="L19" s="131"/>
      <c r="M19" s="82" t="str">
        <f t="shared" si="4"/>
        <v>27.2.</v>
      </c>
      <c r="N19" s="80"/>
      <c r="O19" s="80"/>
      <c r="P19" s="80"/>
      <c r="Q19" s="83"/>
      <c r="R19" s="131"/>
      <c r="S19" s="84">
        <f>S17+$C$14</f>
        <v>0.89374999999999993</v>
      </c>
      <c r="T19" s="155"/>
      <c r="U19" s="155"/>
      <c r="V19" s="155"/>
      <c r="W19" s="156"/>
      <c r="X19" s="131"/>
      <c r="Y19" s="82" t="s">
        <v>66</v>
      </c>
      <c r="Z19" s="80"/>
      <c r="AA19" s="80"/>
      <c r="AB19" s="80"/>
      <c r="AC19" s="80"/>
      <c r="AD19" s="80"/>
      <c r="AE19" s="80"/>
      <c r="AF19" s="80"/>
      <c r="AG19" s="80"/>
      <c r="AH19" s="83"/>
      <c r="AI19" s="131"/>
      <c r="AJ19" s="85" t="str">
        <f>$AF$8 &amp; " "</f>
        <v xml:space="preserve">Patrick </v>
      </c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3" t="s">
        <v>2</v>
      </c>
      <c r="AZ19" s="130"/>
      <c r="BA19" s="82"/>
      <c r="BB19" s="77" t="str">
        <f>" " &amp; $BN$8</f>
        <v xml:space="preserve"> Christoph</v>
      </c>
      <c r="BC19" s="128"/>
      <c r="BD19" s="128"/>
      <c r="BE19" s="128"/>
      <c r="BF19" s="128"/>
      <c r="BG19" s="128"/>
      <c r="BH19" s="128"/>
      <c r="BI19" s="128"/>
      <c r="BJ19" s="128"/>
      <c r="BK19" s="128"/>
      <c r="BL19" s="128"/>
      <c r="BM19" s="128"/>
      <c r="BN19" s="128"/>
      <c r="BO19" s="128"/>
      <c r="BP19" s="128"/>
      <c r="BQ19" s="131"/>
      <c r="BR19" s="78">
        <v>3</v>
      </c>
      <c r="BS19" s="79"/>
      <c r="BT19" s="79"/>
      <c r="BU19" s="79"/>
      <c r="BV19" s="79"/>
      <c r="BW19" s="80" t="s">
        <v>2</v>
      </c>
      <c r="BX19" s="80"/>
      <c r="BY19" s="80"/>
      <c r="BZ19" s="79">
        <v>0</v>
      </c>
      <c r="CA19" s="79"/>
      <c r="CB19" s="79"/>
      <c r="CC19" s="79"/>
      <c r="CD19" s="81"/>
      <c r="CE19" s="65"/>
      <c r="CF19" s="23">
        <f t="shared" si="0"/>
        <v>1</v>
      </c>
      <c r="CG19" s="23">
        <f t="shared" si="1"/>
        <v>1</v>
      </c>
      <c r="CH19" s="23">
        <f t="shared" si="2"/>
        <v>0</v>
      </c>
      <c r="CI19" s="23">
        <f t="shared" si="3"/>
        <v>0</v>
      </c>
      <c r="CJ19" s="65"/>
    </row>
    <row r="20" spans="1:88" s="1" customFormat="1" ht="11.25" customHeight="1" x14ac:dyDescent="0.3">
      <c r="A20" s="25"/>
      <c r="B20" s="61"/>
      <c r="C20" s="92"/>
      <c r="D20" s="93"/>
      <c r="E20" s="93"/>
      <c r="F20" s="94"/>
      <c r="G20" s="132"/>
      <c r="H20" s="82">
        <f>H19+1</f>
        <v>5</v>
      </c>
      <c r="I20" s="80"/>
      <c r="J20" s="80"/>
      <c r="K20" s="83"/>
      <c r="L20" s="131"/>
      <c r="M20" s="82" t="str">
        <f t="shared" si="4"/>
        <v>27.2.</v>
      </c>
      <c r="N20" s="80"/>
      <c r="O20" s="80"/>
      <c r="P20" s="80"/>
      <c r="Q20" s="83"/>
      <c r="R20" s="131"/>
      <c r="S20" s="84">
        <f>S18+$C$14</f>
        <v>0.90208333333333324</v>
      </c>
      <c r="T20" s="155"/>
      <c r="U20" s="155"/>
      <c r="V20" s="155"/>
      <c r="W20" s="156"/>
      <c r="X20" s="131"/>
      <c r="Y20" s="82" t="s">
        <v>65</v>
      </c>
      <c r="Z20" s="80"/>
      <c r="AA20" s="80"/>
      <c r="AB20" s="80"/>
      <c r="AC20" s="80"/>
      <c r="AD20" s="80"/>
      <c r="AE20" s="80"/>
      <c r="AF20" s="80"/>
      <c r="AG20" s="80"/>
      <c r="AH20" s="83"/>
      <c r="AI20" s="131"/>
      <c r="AJ20" s="85" t="str">
        <f>$BN$8 &amp; " "</f>
        <v xml:space="preserve">Christoph </v>
      </c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3" t="s">
        <v>2</v>
      </c>
      <c r="AZ20" s="130"/>
      <c r="BA20" s="82"/>
      <c r="BB20" s="76" t="str">
        <f>" " &amp; $O$8</f>
        <v xml:space="preserve"> Ratze</v>
      </c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6"/>
      <c r="BO20" s="76"/>
      <c r="BP20" s="77"/>
      <c r="BQ20" s="131"/>
      <c r="BR20" s="78">
        <v>2</v>
      </c>
      <c r="BS20" s="79"/>
      <c r="BT20" s="79"/>
      <c r="BU20" s="79"/>
      <c r="BV20" s="79"/>
      <c r="BW20" s="80" t="s">
        <v>2</v>
      </c>
      <c r="BX20" s="80"/>
      <c r="BY20" s="80"/>
      <c r="BZ20" s="79">
        <v>1</v>
      </c>
      <c r="CA20" s="79"/>
      <c r="CB20" s="79"/>
      <c r="CC20" s="79"/>
      <c r="CD20" s="81"/>
      <c r="CE20" s="65"/>
      <c r="CF20" s="23">
        <f t="shared" si="0"/>
        <v>1</v>
      </c>
      <c r="CG20" s="23">
        <f t="shared" si="1"/>
        <v>1</v>
      </c>
      <c r="CH20" s="23">
        <f t="shared" si="2"/>
        <v>0</v>
      </c>
      <c r="CI20" s="23">
        <f t="shared" si="3"/>
        <v>0</v>
      </c>
      <c r="CJ20" s="65"/>
    </row>
    <row r="21" spans="1:88" s="1" customFormat="1" ht="11.25" customHeight="1" x14ac:dyDescent="0.3">
      <c r="A21" s="25"/>
      <c r="B21" s="61"/>
      <c r="C21" s="95"/>
      <c r="D21" s="96"/>
      <c r="E21" s="96"/>
      <c r="F21" s="97"/>
      <c r="G21" s="132"/>
      <c r="H21" s="82">
        <f>H20+1</f>
        <v>6</v>
      </c>
      <c r="I21" s="80"/>
      <c r="J21" s="80"/>
      <c r="K21" s="83"/>
      <c r="L21" s="131"/>
      <c r="M21" s="82" t="str">
        <f t="shared" si="4"/>
        <v>27.2.</v>
      </c>
      <c r="N21" s="80"/>
      <c r="O21" s="80"/>
      <c r="P21" s="80"/>
      <c r="Q21" s="83"/>
      <c r="R21" s="131"/>
      <c r="S21" s="84">
        <f>S19+$C$14</f>
        <v>0.90208333333333324</v>
      </c>
      <c r="T21" s="155"/>
      <c r="U21" s="155"/>
      <c r="V21" s="155"/>
      <c r="W21" s="156"/>
      <c r="X21" s="131"/>
      <c r="Y21" s="82" t="s">
        <v>66</v>
      </c>
      <c r="Z21" s="80"/>
      <c r="AA21" s="80"/>
      <c r="AB21" s="80"/>
      <c r="AC21" s="80"/>
      <c r="AD21" s="80"/>
      <c r="AE21" s="80"/>
      <c r="AF21" s="80"/>
      <c r="AG21" s="80"/>
      <c r="AH21" s="83"/>
      <c r="AI21" s="131"/>
      <c r="AJ21" s="85" t="str">
        <f>$AF$8 &amp; " "</f>
        <v xml:space="preserve">Patrick </v>
      </c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3" t="s">
        <v>2</v>
      </c>
      <c r="AZ21" s="130"/>
      <c r="BA21" s="82"/>
      <c r="BB21" s="77" t="str">
        <f>" " &amp; $AW$8</f>
        <v xml:space="preserve"> Schmiddi</v>
      </c>
      <c r="BC21" s="128"/>
      <c r="BD21" s="128"/>
      <c r="BE21" s="128"/>
      <c r="BF21" s="128"/>
      <c r="BG21" s="128"/>
      <c r="BH21" s="128"/>
      <c r="BI21" s="128"/>
      <c r="BJ21" s="128"/>
      <c r="BK21" s="128"/>
      <c r="BL21" s="128"/>
      <c r="BM21" s="128"/>
      <c r="BN21" s="128"/>
      <c r="BO21" s="128"/>
      <c r="BP21" s="128"/>
      <c r="BQ21" s="131"/>
      <c r="BR21" s="78">
        <v>2</v>
      </c>
      <c r="BS21" s="79"/>
      <c r="BT21" s="79"/>
      <c r="BU21" s="79"/>
      <c r="BV21" s="79"/>
      <c r="BW21" s="80" t="s">
        <v>2</v>
      </c>
      <c r="BX21" s="80"/>
      <c r="BY21" s="80"/>
      <c r="BZ21" s="79">
        <v>1</v>
      </c>
      <c r="CA21" s="79"/>
      <c r="CB21" s="79"/>
      <c r="CC21" s="79"/>
      <c r="CD21" s="81"/>
      <c r="CE21" s="65"/>
      <c r="CF21" s="23">
        <f t="shared" si="0"/>
        <v>1</v>
      </c>
      <c r="CG21" s="23">
        <f t="shared" si="1"/>
        <v>1</v>
      </c>
      <c r="CH21" s="23">
        <f t="shared" si="2"/>
        <v>0</v>
      </c>
      <c r="CI21" s="23">
        <f t="shared" si="3"/>
        <v>0</v>
      </c>
      <c r="CJ21" s="65"/>
    </row>
    <row r="22" spans="1:88" s="1" customFormat="1" ht="7.5" customHeight="1" x14ac:dyDescent="0.3">
      <c r="A22" s="25"/>
      <c r="B22" s="61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65"/>
      <c r="CF22" s="23"/>
      <c r="CG22" s="23"/>
      <c r="CH22" s="23"/>
      <c r="CI22" s="23"/>
      <c r="CJ22" s="65"/>
    </row>
    <row r="23" spans="1:88" s="1" customFormat="1" ht="11.25" customHeight="1" x14ac:dyDescent="0.3">
      <c r="A23" s="25"/>
      <c r="B23" s="61"/>
      <c r="C23" s="89" t="s">
        <v>10</v>
      </c>
      <c r="D23" s="90"/>
      <c r="E23" s="90"/>
      <c r="F23" s="91"/>
      <c r="G23" s="132"/>
      <c r="H23" s="82">
        <f>H21+1</f>
        <v>7</v>
      </c>
      <c r="I23" s="80"/>
      <c r="J23" s="80"/>
      <c r="K23" s="83"/>
      <c r="L23" s="131"/>
      <c r="M23" s="82" t="str">
        <f t="shared" ref="M23:M28" si="5">$M$16</f>
        <v>27.2.</v>
      </c>
      <c r="N23" s="80"/>
      <c r="O23" s="80"/>
      <c r="P23" s="80"/>
      <c r="Q23" s="83"/>
      <c r="R23" s="131"/>
      <c r="S23" s="84">
        <f>S20+$C$14</f>
        <v>0.91041666666666654</v>
      </c>
      <c r="T23" s="155"/>
      <c r="U23" s="155"/>
      <c r="V23" s="155"/>
      <c r="W23" s="156"/>
      <c r="X23" s="131"/>
      <c r="Y23" s="82" t="s">
        <v>66</v>
      </c>
      <c r="Z23" s="80"/>
      <c r="AA23" s="80"/>
      <c r="AB23" s="80"/>
      <c r="AC23" s="80"/>
      <c r="AD23" s="80"/>
      <c r="AE23" s="80"/>
      <c r="AF23" s="80"/>
      <c r="AG23" s="80"/>
      <c r="AH23" s="83"/>
      <c r="AI23" s="131"/>
      <c r="AJ23" s="85" t="str">
        <f>$AF$8 &amp; " "</f>
        <v xml:space="preserve">Patrick </v>
      </c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3" t="s">
        <v>2</v>
      </c>
      <c r="AZ23" s="130"/>
      <c r="BA23" s="82"/>
      <c r="BB23" s="76" t="str">
        <f>" " &amp; $O$8</f>
        <v xml:space="preserve"> Ratze</v>
      </c>
      <c r="BC23" s="76"/>
      <c r="BD23" s="76"/>
      <c r="BE23" s="76"/>
      <c r="BF23" s="76"/>
      <c r="BG23" s="76"/>
      <c r="BH23" s="76"/>
      <c r="BI23" s="76"/>
      <c r="BJ23" s="76"/>
      <c r="BK23" s="76"/>
      <c r="BL23" s="76"/>
      <c r="BM23" s="76"/>
      <c r="BN23" s="76"/>
      <c r="BO23" s="76"/>
      <c r="BP23" s="77"/>
      <c r="BQ23" s="131"/>
      <c r="BR23" s="78">
        <v>1</v>
      </c>
      <c r="BS23" s="79"/>
      <c r="BT23" s="79"/>
      <c r="BU23" s="79"/>
      <c r="BV23" s="79"/>
      <c r="BW23" s="80" t="s">
        <v>2</v>
      </c>
      <c r="BX23" s="80"/>
      <c r="BY23" s="80"/>
      <c r="BZ23" s="79">
        <v>1</v>
      </c>
      <c r="CA23" s="79"/>
      <c r="CB23" s="79"/>
      <c r="CC23" s="79"/>
      <c r="CD23" s="81"/>
      <c r="CE23" s="65"/>
      <c r="CF23" s="23">
        <f t="shared" ref="CF23:CF28" si="6">IF(AND(ISNUMBER(BR23),ISNUMBER(BZ23)),1,0)</f>
        <v>1</v>
      </c>
      <c r="CG23" s="23">
        <f t="shared" ref="CG23:CG28" si="7">IF(OR(ISBLANK(BR23),ISBLANK(BZ23)),0,IF(BR23&gt;BZ23,1,0))</f>
        <v>0</v>
      </c>
      <c r="CH23" s="23">
        <f t="shared" ref="CH23:CH28" si="8">IF(OR(ISBLANK(BR23),ISBLANK(BZ23)),0,IF(BR23=BZ23,1,0))</f>
        <v>1</v>
      </c>
      <c r="CI23" s="23">
        <f t="shared" ref="CI23:CI28" si="9">IF(OR(ISBLANK(BR23),ISBLANK(BZ23)),0,IF(BR23&lt;BZ23,1,0))</f>
        <v>0</v>
      </c>
      <c r="CJ23" s="65"/>
    </row>
    <row r="24" spans="1:88" s="1" customFormat="1" ht="11.25" customHeight="1" x14ac:dyDescent="0.3">
      <c r="A24" s="25"/>
      <c r="B24" s="61"/>
      <c r="C24" s="92"/>
      <c r="D24" s="93"/>
      <c r="E24" s="93"/>
      <c r="F24" s="94"/>
      <c r="G24" s="132"/>
      <c r="H24" s="82">
        <f>H23+1</f>
        <v>8</v>
      </c>
      <c r="I24" s="80"/>
      <c r="J24" s="80"/>
      <c r="K24" s="83"/>
      <c r="L24" s="131"/>
      <c r="M24" s="82" t="str">
        <f t="shared" si="5"/>
        <v>27.2.</v>
      </c>
      <c r="N24" s="80"/>
      <c r="O24" s="80"/>
      <c r="P24" s="80"/>
      <c r="Q24" s="83"/>
      <c r="R24" s="131"/>
      <c r="S24" s="84">
        <f>S21+$C$14</f>
        <v>0.91041666666666654</v>
      </c>
      <c r="T24" s="155"/>
      <c r="U24" s="155"/>
      <c r="V24" s="155"/>
      <c r="W24" s="156"/>
      <c r="X24" s="131"/>
      <c r="Y24" s="82" t="s">
        <v>65</v>
      </c>
      <c r="Z24" s="80"/>
      <c r="AA24" s="80"/>
      <c r="AB24" s="80"/>
      <c r="AC24" s="80"/>
      <c r="AD24" s="80"/>
      <c r="AE24" s="80"/>
      <c r="AF24" s="80"/>
      <c r="AG24" s="80"/>
      <c r="AH24" s="83"/>
      <c r="AI24" s="131"/>
      <c r="AJ24" s="85" t="str">
        <f>$BN$8 &amp; " "</f>
        <v xml:space="preserve">Christoph </v>
      </c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6"/>
      <c r="AY24" s="83" t="s">
        <v>2</v>
      </c>
      <c r="AZ24" s="130"/>
      <c r="BA24" s="82"/>
      <c r="BB24" s="77" t="str">
        <f>" " &amp; $AW$8</f>
        <v xml:space="preserve"> Schmiddi</v>
      </c>
      <c r="BC24" s="128"/>
      <c r="BD24" s="128"/>
      <c r="BE24" s="128"/>
      <c r="BF24" s="128"/>
      <c r="BG24" s="128"/>
      <c r="BH24" s="128"/>
      <c r="BI24" s="128"/>
      <c r="BJ24" s="128"/>
      <c r="BK24" s="128"/>
      <c r="BL24" s="128"/>
      <c r="BM24" s="128"/>
      <c r="BN24" s="128"/>
      <c r="BO24" s="128"/>
      <c r="BP24" s="128"/>
      <c r="BQ24" s="131"/>
      <c r="BR24" s="78">
        <v>0</v>
      </c>
      <c r="BS24" s="79"/>
      <c r="BT24" s="79"/>
      <c r="BU24" s="79"/>
      <c r="BV24" s="79"/>
      <c r="BW24" s="80" t="s">
        <v>2</v>
      </c>
      <c r="BX24" s="80"/>
      <c r="BY24" s="80"/>
      <c r="BZ24" s="79">
        <v>0</v>
      </c>
      <c r="CA24" s="79"/>
      <c r="CB24" s="79"/>
      <c r="CC24" s="79"/>
      <c r="CD24" s="81"/>
      <c r="CE24" s="65"/>
      <c r="CF24" s="23">
        <f t="shared" si="6"/>
        <v>1</v>
      </c>
      <c r="CG24" s="23">
        <f t="shared" si="7"/>
        <v>0</v>
      </c>
      <c r="CH24" s="23">
        <f t="shared" si="8"/>
        <v>1</v>
      </c>
      <c r="CI24" s="23">
        <f t="shared" si="9"/>
        <v>0</v>
      </c>
      <c r="CJ24" s="65"/>
    </row>
    <row r="25" spans="1:88" s="1" customFormat="1" ht="11.25" customHeight="1" x14ac:dyDescent="0.3">
      <c r="A25" s="25"/>
      <c r="B25" s="61"/>
      <c r="C25" s="92"/>
      <c r="D25" s="93"/>
      <c r="E25" s="93"/>
      <c r="F25" s="94"/>
      <c r="G25" s="132"/>
      <c r="H25" s="82">
        <f>H24+1</f>
        <v>9</v>
      </c>
      <c r="I25" s="80"/>
      <c r="J25" s="80"/>
      <c r="K25" s="83"/>
      <c r="L25" s="131"/>
      <c r="M25" s="82" t="str">
        <f t="shared" si="5"/>
        <v>27.2.</v>
      </c>
      <c r="N25" s="80"/>
      <c r="O25" s="80"/>
      <c r="P25" s="80"/>
      <c r="Q25" s="83"/>
      <c r="R25" s="131"/>
      <c r="S25" s="84">
        <f>S23+$C$14</f>
        <v>0.91874999999999984</v>
      </c>
      <c r="T25" s="155"/>
      <c r="U25" s="155"/>
      <c r="V25" s="155"/>
      <c r="W25" s="156"/>
      <c r="X25" s="131"/>
      <c r="Y25" s="82" t="s">
        <v>66</v>
      </c>
      <c r="Z25" s="80"/>
      <c r="AA25" s="80"/>
      <c r="AB25" s="80"/>
      <c r="AC25" s="80"/>
      <c r="AD25" s="80"/>
      <c r="AE25" s="80"/>
      <c r="AF25" s="80"/>
      <c r="AG25" s="80"/>
      <c r="AH25" s="83"/>
      <c r="AI25" s="131"/>
      <c r="AJ25" s="85" t="str">
        <f>$AW$8 &amp; " "</f>
        <v xml:space="preserve">Schmiddi </v>
      </c>
      <c r="AK25" s="86"/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86"/>
      <c r="AY25" s="83" t="s">
        <v>2</v>
      </c>
      <c r="AZ25" s="130"/>
      <c r="BA25" s="82"/>
      <c r="BB25" s="76" t="str">
        <f>" " &amp; $O$8</f>
        <v xml:space="preserve"> Ratze</v>
      </c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76"/>
      <c r="BN25" s="76"/>
      <c r="BO25" s="76"/>
      <c r="BP25" s="77"/>
      <c r="BQ25" s="131"/>
      <c r="BR25" s="78">
        <v>1</v>
      </c>
      <c r="BS25" s="79"/>
      <c r="BT25" s="79"/>
      <c r="BU25" s="79"/>
      <c r="BV25" s="79"/>
      <c r="BW25" s="80" t="s">
        <v>2</v>
      </c>
      <c r="BX25" s="80"/>
      <c r="BY25" s="80"/>
      <c r="BZ25" s="79">
        <v>2</v>
      </c>
      <c r="CA25" s="79"/>
      <c r="CB25" s="79"/>
      <c r="CC25" s="79"/>
      <c r="CD25" s="81"/>
      <c r="CE25" s="65"/>
      <c r="CF25" s="23">
        <f t="shared" si="6"/>
        <v>1</v>
      </c>
      <c r="CG25" s="23">
        <f t="shared" si="7"/>
        <v>0</v>
      </c>
      <c r="CH25" s="23">
        <f t="shared" si="8"/>
        <v>0</v>
      </c>
      <c r="CI25" s="23">
        <f t="shared" si="9"/>
        <v>1</v>
      </c>
      <c r="CJ25" s="65"/>
    </row>
    <row r="26" spans="1:88" s="1" customFormat="1" ht="11.25" customHeight="1" x14ac:dyDescent="0.3">
      <c r="A26" s="25"/>
      <c r="B26" s="61"/>
      <c r="C26" s="92"/>
      <c r="D26" s="93"/>
      <c r="E26" s="93"/>
      <c r="F26" s="94"/>
      <c r="G26" s="132"/>
      <c r="H26" s="82">
        <f>H25+1</f>
        <v>10</v>
      </c>
      <c r="I26" s="80"/>
      <c r="J26" s="80"/>
      <c r="K26" s="83"/>
      <c r="L26" s="131"/>
      <c r="M26" s="82" t="str">
        <f t="shared" si="5"/>
        <v>27.2.</v>
      </c>
      <c r="N26" s="80"/>
      <c r="O26" s="80"/>
      <c r="P26" s="80"/>
      <c r="Q26" s="83"/>
      <c r="R26" s="131"/>
      <c r="S26" s="84">
        <f>S24+$C$14</f>
        <v>0.91874999999999984</v>
      </c>
      <c r="T26" s="155"/>
      <c r="U26" s="155"/>
      <c r="V26" s="155"/>
      <c r="W26" s="156"/>
      <c r="X26" s="131"/>
      <c r="Y26" s="82" t="s">
        <v>65</v>
      </c>
      <c r="Z26" s="80"/>
      <c r="AA26" s="80"/>
      <c r="AB26" s="80"/>
      <c r="AC26" s="80"/>
      <c r="AD26" s="80"/>
      <c r="AE26" s="80"/>
      <c r="AF26" s="80"/>
      <c r="AG26" s="80"/>
      <c r="AH26" s="83"/>
      <c r="AI26" s="131"/>
      <c r="AJ26" s="85" t="str">
        <f>$BN$8 &amp; " "</f>
        <v xml:space="preserve">Christoph </v>
      </c>
      <c r="AK26" s="86"/>
      <c r="AL26" s="86"/>
      <c r="AM26" s="86"/>
      <c r="AN26" s="86"/>
      <c r="AO26" s="86"/>
      <c r="AP26" s="86"/>
      <c r="AQ26" s="86"/>
      <c r="AR26" s="86"/>
      <c r="AS26" s="86"/>
      <c r="AT26" s="86"/>
      <c r="AU26" s="86"/>
      <c r="AV26" s="86"/>
      <c r="AW26" s="86"/>
      <c r="AX26" s="86"/>
      <c r="AY26" s="83" t="s">
        <v>2</v>
      </c>
      <c r="AZ26" s="130"/>
      <c r="BA26" s="82"/>
      <c r="BB26" s="77" t="str">
        <f>" " &amp; $AF$8</f>
        <v xml:space="preserve"> Patrick</v>
      </c>
      <c r="BC26" s="128"/>
      <c r="BD26" s="128"/>
      <c r="BE26" s="128"/>
      <c r="BF26" s="128"/>
      <c r="BG26" s="128"/>
      <c r="BH26" s="128"/>
      <c r="BI26" s="128"/>
      <c r="BJ26" s="128"/>
      <c r="BK26" s="128"/>
      <c r="BL26" s="128"/>
      <c r="BM26" s="128"/>
      <c r="BN26" s="128"/>
      <c r="BO26" s="128"/>
      <c r="BP26" s="128"/>
      <c r="BQ26" s="131"/>
      <c r="BR26" s="78">
        <v>1</v>
      </c>
      <c r="BS26" s="79"/>
      <c r="BT26" s="79"/>
      <c r="BU26" s="79"/>
      <c r="BV26" s="79"/>
      <c r="BW26" s="80" t="s">
        <v>2</v>
      </c>
      <c r="BX26" s="80"/>
      <c r="BY26" s="80"/>
      <c r="BZ26" s="79">
        <v>1</v>
      </c>
      <c r="CA26" s="79"/>
      <c r="CB26" s="79"/>
      <c r="CC26" s="79"/>
      <c r="CD26" s="81"/>
      <c r="CE26" s="65"/>
      <c r="CF26" s="23">
        <f t="shared" si="6"/>
        <v>1</v>
      </c>
      <c r="CG26" s="23">
        <f t="shared" si="7"/>
        <v>0</v>
      </c>
      <c r="CH26" s="23">
        <f t="shared" si="8"/>
        <v>1</v>
      </c>
      <c r="CI26" s="23">
        <f t="shared" si="9"/>
        <v>0</v>
      </c>
      <c r="CJ26" s="65"/>
    </row>
    <row r="27" spans="1:88" s="1" customFormat="1" ht="11.25" customHeight="1" x14ac:dyDescent="0.3">
      <c r="A27" s="25"/>
      <c r="B27" s="61"/>
      <c r="C27" s="92"/>
      <c r="D27" s="93"/>
      <c r="E27" s="93"/>
      <c r="F27" s="94"/>
      <c r="G27" s="132"/>
      <c r="H27" s="82">
        <f>H26+1</f>
        <v>11</v>
      </c>
      <c r="I27" s="80"/>
      <c r="J27" s="80"/>
      <c r="K27" s="83"/>
      <c r="L27" s="131"/>
      <c r="M27" s="82" t="str">
        <f t="shared" si="5"/>
        <v>27.2.</v>
      </c>
      <c r="N27" s="80"/>
      <c r="O27" s="80"/>
      <c r="P27" s="80"/>
      <c r="Q27" s="83"/>
      <c r="R27" s="131"/>
      <c r="S27" s="84">
        <f>S25+$C$14</f>
        <v>0.92708333333333315</v>
      </c>
      <c r="T27" s="155"/>
      <c r="U27" s="155"/>
      <c r="V27" s="155"/>
      <c r="W27" s="156"/>
      <c r="X27" s="131"/>
      <c r="Y27" s="82" t="s">
        <v>66</v>
      </c>
      <c r="Z27" s="80"/>
      <c r="AA27" s="80"/>
      <c r="AB27" s="80"/>
      <c r="AC27" s="80"/>
      <c r="AD27" s="80"/>
      <c r="AE27" s="80"/>
      <c r="AF27" s="80"/>
      <c r="AG27" s="80"/>
      <c r="AH27" s="83"/>
      <c r="AI27" s="131"/>
      <c r="AJ27" s="129" t="str">
        <f>$O$8 &amp; " "</f>
        <v xml:space="preserve">Ratze </v>
      </c>
      <c r="AK27" s="129"/>
      <c r="AL27" s="129"/>
      <c r="AM27" s="129"/>
      <c r="AN27" s="129"/>
      <c r="AO27" s="129"/>
      <c r="AP27" s="129"/>
      <c r="AQ27" s="129"/>
      <c r="AR27" s="129"/>
      <c r="AS27" s="129"/>
      <c r="AT27" s="129"/>
      <c r="AU27" s="129"/>
      <c r="AV27" s="129"/>
      <c r="AW27" s="129"/>
      <c r="AX27" s="85"/>
      <c r="AY27" s="83" t="s">
        <v>2</v>
      </c>
      <c r="AZ27" s="130"/>
      <c r="BA27" s="82"/>
      <c r="BB27" s="77" t="str">
        <f>" " &amp; $BN$8</f>
        <v xml:space="preserve"> Christoph</v>
      </c>
      <c r="BC27" s="128"/>
      <c r="BD27" s="128"/>
      <c r="BE27" s="128"/>
      <c r="BF27" s="128"/>
      <c r="BG27" s="128"/>
      <c r="BH27" s="128"/>
      <c r="BI27" s="128"/>
      <c r="BJ27" s="128"/>
      <c r="BK27" s="128"/>
      <c r="BL27" s="128"/>
      <c r="BM27" s="128"/>
      <c r="BN27" s="128"/>
      <c r="BO27" s="128"/>
      <c r="BP27" s="128"/>
      <c r="BQ27" s="131"/>
      <c r="BR27" s="78">
        <v>1</v>
      </c>
      <c r="BS27" s="79"/>
      <c r="BT27" s="79"/>
      <c r="BU27" s="79"/>
      <c r="BV27" s="79"/>
      <c r="BW27" s="80" t="s">
        <v>2</v>
      </c>
      <c r="BX27" s="80"/>
      <c r="BY27" s="80"/>
      <c r="BZ27" s="79">
        <v>4</v>
      </c>
      <c r="CA27" s="79"/>
      <c r="CB27" s="79"/>
      <c r="CC27" s="79"/>
      <c r="CD27" s="81"/>
      <c r="CE27" s="65"/>
      <c r="CF27" s="23">
        <f t="shared" si="6"/>
        <v>1</v>
      </c>
      <c r="CG27" s="23">
        <f t="shared" si="7"/>
        <v>0</v>
      </c>
      <c r="CH27" s="23">
        <f t="shared" si="8"/>
        <v>0</v>
      </c>
      <c r="CI27" s="23">
        <f t="shared" si="9"/>
        <v>1</v>
      </c>
      <c r="CJ27" s="65"/>
    </row>
    <row r="28" spans="1:88" s="1" customFormat="1" ht="11.25" customHeight="1" x14ac:dyDescent="0.3">
      <c r="A28" s="25"/>
      <c r="B28" s="61"/>
      <c r="C28" s="95"/>
      <c r="D28" s="96"/>
      <c r="E28" s="96"/>
      <c r="F28" s="97"/>
      <c r="G28" s="132"/>
      <c r="H28" s="82">
        <f>H27+1</f>
        <v>12</v>
      </c>
      <c r="I28" s="80"/>
      <c r="J28" s="80"/>
      <c r="K28" s="83"/>
      <c r="L28" s="131"/>
      <c r="M28" s="82" t="str">
        <f t="shared" si="5"/>
        <v>27.2.</v>
      </c>
      <c r="N28" s="80"/>
      <c r="O28" s="80"/>
      <c r="P28" s="80"/>
      <c r="Q28" s="83"/>
      <c r="R28" s="131"/>
      <c r="S28" s="84">
        <f>S26+$C$14</f>
        <v>0.92708333333333315</v>
      </c>
      <c r="T28" s="155"/>
      <c r="U28" s="155"/>
      <c r="V28" s="155"/>
      <c r="W28" s="156"/>
      <c r="X28" s="131"/>
      <c r="Y28" s="82" t="s">
        <v>65</v>
      </c>
      <c r="Z28" s="80"/>
      <c r="AA28" s="80"/>
      <c r="AB28" s="80"/>
      <c r="AC28" s="80"/>
      <c r="AD28" s="80"/>
      <c r="AE28" s="80"/>
      <c r="AF28" s="80"/>
      <c r="AG28" s="80"/>
      <c r="AH28" s="83"/>
      <c r="AI28" s="131"/>
      <c r="AJ28" s="85" t="str">
        <f>$AW$8 &amp; " "</f>
        <v xml:space="preserve">Schmiddi </v>
      </c>
      <c r="AK28" s="86"/>
      <c r="AL28" s="86"/>
      <c r="AM28" s="86"/>
      <c r="AN28" s="86"/>
      <c r="AO28" s="86"/>
      <c r="AP28" s="86"/>
      <c r="AQ28" s="86"/>
      <c r="AR28" s="86"/>
      <c r="AS28" s="86"/>
      <c r="AT28" s="86"/>
      <c r="AU28" s="86"/>
      <c r="AV28" s="86"/>
      <c r="AW28" s="86"/>
      <c r="AX28" s="86"/>
      <c r="AY28" s="83" t="s">
        <v>2</v>
      </c>
      <c r="AZ28" s="130"/>
      <c r="BA28" s="82"/>
      <c r="BB28" s="77" t="str">
        <f>" " &amp; $AF$8</f>
        <v xml:space="preserve"> Patrick</v>
      </c>
      <c r="BC28" s="128"/>
      <c r="BD28" s="128"/>
      <c r="BE28" s="128"/>
      <c r="BF28" s="128"/>
      <c r="BG28" s="128"/>
      <c r="BH28" s="128"/>
      <c r="BI28" s="128"/>
      <c r="BJ28" s="128"/>
      <c r="BK28" s="128"/>
      <c r="BL28" s="128"/>
      <c r="BM28" s="128"/>
      <c r="BN28" s="128"/>
      <c r="BO28" s="128"/>
      <c r="BP28" s="128"/>
      <c r="BQ28" s="131"/>
      <c r="BR28" s="78">
        <v>3</v>
      </c>
      <c r="BS28" s="79"/>
      <c r="BT28" s="79"/>
      <c r="BU28" s="79"/>
      <c r="BV28" s="79"/>
      <c r="BW28" s="80" t="s">
        <v>2</v>
      </c>
      <c r="BX28" s="80"/>
      <c r="BY28" s="80"/>
      <c r="BZ28" s="79">
        <v>3</v>
      </c>
      <c r="CA28" s="79"/>
      <c r="CB28" s="79"/>
      <c r="CC28" s="79"/>
      <c r="CD28" s="81"/>
      <c r="CE28" s="65"/>
      <c r="CF28" s="23">
        <f t="shared" si="6"/>
        <v>1</v>
      </c>
      <c r="CG28" s="23">
        <f t="shared" si="7"/>
        <v>0</v>
      </c>
      <c r="CH28" s="23">
        <f t="shared" si="8"/>
        <v>1</v>
      </c>
      <c r="CI28" s="23">
        <f t="shared" si="9"/>
        <v>0</v>
      </c>
      <c r="CJ28" s="65"/>
    </row>
    <row r="29" spans="1:88" s="1" customFormat="1" ht="7.5" customHeight="1" x14ac:dyDescent="0.3">
      <c r="A29" s="25"/>
      <c r="B29" s="47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9"/>
      <c r="CF29" s="23"/>
      <c r="CG29" s="23"/>
      <c r="CH29" s="23"/>
      <c r="CI29" s="23"/>
      <c r="CJ29" s="65"/>
    </row>
    <row r="30" spans="1:88" s="1" customFormat="1" ht="11.25" hidden="1" customHeight="1" x14ac:dyDescent="0.3">
      <c r="A30" s="25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8"/>
      <c r="CA30" s="58"/>
      <c r="CB30" s="58"/>
      <c r="CC30" s="58"/>
      <c r="CD30" s="58"/>
      <c r="CE30" s="58"/>
      <c r="CF30" s="23"/>
      <c r="CG30" s="23"/>
      <c r="CH30" s="23"/>
      <c r="CI30" s="23"/>
      <c r="CJ30" s="65"/>
    </row>
    <row r="31" spans="1:88" s="1" customFormat="1" ht="7.5" hidden="1" customHeight="1" x14ac:dyDescent="0.3">
      <c r="A31" s="25"/>
      <c r="B31" s="59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58"/>
      <c r="CB31" s="58"/>
      <c r="CC31" s="58"/>
      <c r="CD31" s="58"/>
      <c r="CE31" s="60"/>
      <c r="CF31" s="23"/>
      <c r="CG31" s="23"/>
      <c r="CH31" s="23"/>
      <c r="CI31" s="23"/>
      <c r="CJ31" s="65"/>
    </row>
    <row r="32" spans="1:88" s="1" customFormat="1" ht="15" hidden="1" customHeight="1" x14ac:dyDescent="0.3">
      <c r="A32" s="25"/>
      <c r="B32" s="61"/>
      <c r="C32" s="62" t="s">
        <v>11</v>
      </c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  <c r="BB32" s="63"/>
      <c r="BC32" s="63"/>
      <c r="BD32" s="63"/>
      <c r="BE32" s="63"/>
      <c r="BF32" s="63"/>
      <c r="BG32" s="63"/>
      <c r="BH32" s="63"/>
      <c r="BI32" s="63"/>
      <c r="BJ32" s="63"/>
      <c r="BK32" s="63"/>
      <c r="BL32" s="63"/>
      <c r="BM32" s="63"/>
      <c r="BN32" s="63"/>
      <c r="BO32" s="63"/>
      <c r="BP32" s="63"/>
      <c r="BQ32" s="63"/>
      <c r="BR32" s="63"/>
      <c r="BS32" s="63"/>
      <c r="BT32" s="63"/>
      <c r="BU32" s="63"/>
      <c r="BV32" s="63"/>
      <c r="BW32" s="63"/>
      <c r="BX32" s="63"/>
      <c r="BY32" s="63"/>
      <c r="BZ32" s="63"/>
      <c r="CA32" s="63"/>
      <c r="CB32" s="63"/>
      <c r="CC32" s="63"/>
      <c r="CD32" s="64"/>
      <c r="CE32" s="65"/>
      <c r="CF32" s="23"/>
      <c r="CG32" s="23"/>
      <c r="CH32" s="23"/>
      <c r="CI32" s="23"/>
      <c r="CJ32" s="65"/>
    </row>
    <row r="33" spans="1:88" s="1" customFormat="1" ht="7.5" hidden="1" customHeight="1" x14ac:dyDescent="0.3">
      <c r="A33" s="25"/>
      <c r="B33" s="61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  <c r="BM33" s="58"/>
      <c r="BN33" s="58"/>
      <c r="BO33" s="58"/>
      <c r="BP33" s="58"/>
      <c r="BQ33" s="58"/>
      <c r="BR33" s="58"/>
      <c r="BS33" s="58"/>
      <c r="BT33" s="58"/>
      <c r="BU33" s="58"/>
      <c r="BV33" s="58"/>
      <c r="BW33" s="58"/>
      <c r="BX33" s="58"/>
      <c r="BY33" s="58"/>
      <c r="BZ33" s="58"/>
      <c r="CA33" s="58"/>
      <c r="CB33" s="58"/>
      <c r="CC33" s="58"/>
      <c r="CD33" s="58"/>
      <c r="CE33" s="65"/>
      <c r="CF33" s="23"/>
      <c r="CG33" s="23"/>
      <c r="CH33" s="23"/>
      <c r="CI33" s="23"/>
      <c r="CJ33" s="65"/>
    </row>
    <row r="34" spans="1:88" s="3" customFormat="1" ht="11.25" hidden="1" customHeight="1" x14ac:dyDescent="0.3">
      <c r="A34" s="25"/>
      <c r="B34" s="61"/>
      <c r="C34" s="57" t="s">
        <v>12</v>
      </c>
      <c r="D34" s="57"/>
      <c r="E34" s="57"/>
      <c r="F34" s="57"/>
      <c r="G34" s="57"/>
      <c r="H34" s="66" t="str">
        <f>" Spieler"</f>
        <v xml:space="preserve"> Spieler</v>
      </c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8"/>
      <c r="T34" s="57" t="s">
        <v>13</v>
      </c>
      <c r="U34" s="57"/>
      <c r="V34" s="57"/>
      <c r="W34" s="57"/>
      <c r="X34" s="57"/>
      <c r="Y34" s="69"/>
      <c r="Z34" s="70" t="s">
        <v>14</v>
      </c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 t="s">
        <v>15</v>
      </c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2" t="s">
        <v>16</v>
      </c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 t="s">
        <v>17</v>
      </c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69"/>
      <c r="BS34" s="56" t="s">
        <v>18</v>
      </c>
      <c r="BT34" s="57"/>
      <c r="BU34" s="57"/>
      <c r="BV34" s="57"/>
      <c r="BW34" s="57"/>
      <c r="BX34" s="69" t="s">
        <v>19</v>
      </c>
      <c r="BY34" s="74"/>
      <c r="BZ34" s="74"/>
      <c r="CA34" s="74"/>
      <c r="CB34" s="75" t="s">
        <v>22</v>
      </c>
      <c r="CC34" s="74"/>
      <c r="CD34" s="72"/>
      <c r="CE34" s="65"/>
      <c r="CF34" s="18"/>
      <c r="CG34" s="18"/>
      <c r="CH34" s="18"/>
      <c r="CI34" s="18"/>
      <c r="CJ34" s="65"/>
    </row>
    <row r="35" spans="1:88" s="1" customFormat="1" ht="11.25" hidden="1" customHeight="1" x14ac:dyDescent="0.3">
      <c r="A35" s="25"/>
      <c r="B35" s="61"/>
      <c r="C35" s="157">
        <f>IF(BX35="","",RANK(BX35,BX$35:BX$38,0)+ROW(A1)%%)</f>
        <v>3.0001000000000002</v>
      </c>
      <c r="D35" s="158"/>
      <c r="E35" s="158"/>
      <c r="F35" s="158"/>
      <c r="G35" s="159"/>
      <c r="H35" s="125" t="str">
        <f>" " &amp; $O$8</f>
        <v xml:space="preserve"> Ratze</v>
      </c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7"/>
      <c r="T35" s="42">
        <f>CF16+CF18+CF20+CF23+CF25+CF27</f>
        <v>6</v>
      </c>
      <c r="U35" s="43"/>
      <c r="V35" s="43"/>
      <c r="W35" s="43"/>
      <c r="X35" s="43"/>
      <c r="Y35" s="44"/>
      <c r="Z35" s="59">
        <f>CG16+CG18+CI20+CI23+CI25+CG27</f>
        <v>2</v>
      </c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5">
        <f>CH16+CH18+CH20+CH23+CH25+CH27</f>
        <v>2</v>
      </c>
      <c r="AL35" s="43"/>
      <c r="AM35" s="43"/>
      <c r="AN35" s="43"/>
      <c r="AO35" s="43"/>
      <c r="AP35" s="43"/>
      <c r="AQ35" s="43"/>
      <c r="AR35" s="43"/>
      <c r="AS35" s="43"/>
      <c r="AT35" s="43"/>
      <c r="AU35" s="45"/>
      <c r="AV35" s="55">
        <f>CI16+CI18+CG20+CG23+CG25+CI27</f>
        <v>2</v>
      </c>
      <c r="AW35" s="43"/>
      <c r="AX35" s="43"/>
      <c r="AY35" s="43"/>
      <c r="AZ35" s="43"/>
      <c r="BA35" s="43"/>
      <c r="BB35" s="43"/>
      <c r="BC35" s="43"/>
      <c r="BD35" s="43"/>
      <c r="BE35" s="43"/>
      <c r="BF35" s="45"/>
      <c r="BG35" s="42">
        <f>BR16+BR18+BZ20+BZ23+BZ25+BR27</f>
        <v>10</v>
      </c>
      <c r="BH35" s="43"/>
      <c r="BI35" s="43"/>
      <c r="BJ35" s="43"/>
      <c r="BK35" s="43"/>
      <c r="BL35" s="43" t="s">
        <v>2</v>
      </c>
      <c r="BM35" s="43"/>
      <c r="BN35" s="43">
        <f>BZ16+BZ18+BR20+BR23+BR25+BZ27</f>
        <v>12</v>
      </c>
      <c r="BO35" s="43"/>
      <c r="BP35" s="43"/>
      <c r="BQ35" s="43"/>
      <c r="BR35" s="45"/>
      <c r="BS35" s="55">
        <f>BG35-BN35</f>
        <v>-2</v>
      </c>
      <c r="BT35" s="43"/>
      <c r="BU35" s="43"/>
      <c r="BV35" s="43"/>
      <c r="BW35" s="43"/>
      <c r="BX35" s="157">
        <f>(Z35*3)+AK35</f>
        <v>8</v>
      </c>
      <c r="BY35" s="158"/>
      <c r="BZ35" s="158"/>
      <c r="CA35" s="158"/>
      <c r="CB35" s="160">
        <f>BX35+ROW()/1000</f>
        <v>8.0350000000000001</v>
      </c>
      <c r="CC35" s="161"/>
      <c r="CD35" s="162"/>
      <c r="CE35" s="65"/>
      <c r="CF35" s="23"/>
      <c r="CG35" s="23"/>
      <c r="CH35" s="23"/>
      <c r="CI35" s="23"/>
      <c r="CJ35" s="65"/>
    </row>
    <row r="36" spans="1:88" s="1" customFormat="1" ht="11.25" hidden="1" customHeight="1" x14ac:dyDescent="0.3">
      <c r="A36" s="25"/>
      <c r="B36" s="61"/>
      <c r="C36" s="157">
        <f>IF(BX36="","",RANK(BX36,BX$35:BX$38,0)+ROW(A2)%%)</f>
        <v>2.0002</v>
      </c>
      <c r="D36" s="158"/>
      <c r="E36" s="158"/>
      <c r="F36" s="158"/>
      <c r="G36" s="159"/>
      <c r="H36" s="125" t="str">
        <f>" " &amp; $AF$8</f>
        <v xml:space="preserve"> Patrick</v>
      </c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7"/>
      <c r="T36" s="42">
        <f>CF16+CF19+CF21+CF23+CF26+CF28</f>
        <v>6</v>
      </c>
      <c r="U36" s="43"/>
      <c r="V36" s="43"/>
      <c r="W36" s="43"/>
      <c r="X36" s="43"/>
      <c r="Y36" s="44"/>
      <c r="Z36" s="59">
        <f>CI16+CG19+CG21+CG23+CI26+CI28</f>
        <v>2</v>
      </c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5">
        <f>CH16+CH19+CH21+CH23+CH26+CH28</f>
        <v>3</v>
      </c>
      <c r="AL36" s="43"/>
      <c r="AM36" s="43"/>
      <c r="AN36" s="43"/>
      <c r="AO36" s="43"/>
      <c r="AP36" s="43"/>
      <c r="AQ36" s="43"/>
      <c r="AR36" s="43"/>
      <c r="AS36" s="43"/>
      <c r="AT36" s="43"/>
      <c r="AU36" s="45"/>
      <c r="AV36" s="55">
        <f>CG16+CI19+CI21+CI23+CG26+CG28</f>
        <v>1</v>
      </c>
      <c r="AW36" s="43"/>
      <c r="AX36" s="43"/>
      <c r="AY36" s="43"/>
      <c r="AZ36" s="43"/>
      <c r="BA36" s="43"/>
      <c r="BB36" s="43"/>
      <c r="BC36" s="43"/>
      <c r="BD36" s="43"/>
      <c r="BE36" s="43"/>
      <c r="BF36" s="45"/>
      <c r="BG36" s="42">
        <f>BZ16+BR19+BR21+BR23+BZ26+BZ28</f>
        <v>12</v>
      </c>
      <c r="BH36" s="43"/>
      <c r="BI36" s="43"/>
      <c r="BJ36" s="43"/>
      <c r="BK36" s="43"/>
      <c r="BL36" s="43" t="s">
        <v>2</v>
      </c>
      <c r="BM36" s="43"/>
      <c r="BN36" s="43">
        <f>BR16+BZ19+BZ21+BZ23+BR26+BR28</f>
        <v>9</v>
      </c>
      <c r="BO36" s="43"/>
      <c r="BP36" s="43"/>
      <c r="BQ36" s="43"/>
      <c r="BR36" s="45"/>
      <c r="BS36" s="55">
        <f>BG36-BN36</f>
        <v>3</v>
      </c>
      <c r="BT36" s="43"/>
      <c r="BU36" s="43"/>
      <c r="BV36" s="43"/>
      <c r="BW36" s="43"/>
      <c r="BX36" s="157">
        <f>(Z36*3)+AK36</f>
        <v>9</v>
      </c>
      <c r="BY36" s="158"/>
      <c r="BZ36" s="158"/>
      <c r="CA36" s="158"/>
      <c r="CB36" s="160">
        <f>BX36+ROW()/1000</f>
        <v>9.0359999999999996</v>
      </c>
      <c r="CC36" s="161"/>
      <c r="CD36" s="162"/>
      <c r="CE36" s="65"/>
      <c r="CF36" s="23"/>
      <c r="CG36" s="23"/>
      <c r="CH36" s="23"/>
      <c r="CI36" s="23"/>
      <c r="CJ36" s="65"/>
    </row>
    <row r="37" spans="1:88" s="1" customFormat="1" ht="11.25" hidden="1" customHeight="1" x14ac:dyDescent="0.3">
      <c r="A37" s="25"/>
      <c r="B37" s="61"/>
      <c r="C37" s="157">
        <f>IF(BX37="","",RANK(BX37,BX$35:BX$38,0)+ROW(A3)%%)</f>
        <v>4.0003000000000002</v>
      </c>
      <c r="D37" s="158"/>
      <c r="E37" s="158"/>
      <c r="F37" s="158"/>
      <c r="G37" s="159"/>
      <c r="H37" s="125" t="str">
        <f>" " &amp; $AW$8</f>
        <v xml:space="preserve"> Schmiddi</v>
      </c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7"/>
      <c r="T37" s="42">
        <f>CF17+CF18+CF21+CF24+CF25+CF28</f>
        <v>6</v>
      </c>
      <c r="U37" s="43"/>
      <c r="V37" s="43"/>
      <c r="W37" s="43"/>
      <c r="X37" s="43"/>
      <c r="Y37" s="44"/>
      <c r="Z37" s="59">
        <f>CG17+CI18+CI21+CI24+CG25+CG28</f>
        <v>0</v>
      </c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5">
        <f>CH17+CH18+CH21+CH24+CH25+CH28</f>
        <v>3</v>
      </c>
      <c r="AL37" s="43"/>
      <c r="AM37" s="43"/>
      <c r="AN37" s="43"/>
      <c r="AO37" s="43"/>
      <c r="AP37" s="43"/>
      <c r="AQ37" s="43"/>
      <c r="AR37" s="43"/>
      <c r="AS37" s="43"/>
      <c r="AT37" s="43"/>
      <c r="AU37" s="45"/>
      <c r="AV37" s="55">
        <f>CI17+CG18+CG21+CG24+CI25+CI28</f>
        <v>3</v>
      </c>
      <c r="AW37" s="43"/>
      <c r="AX37" s="43"/>
      <c r="AY37" s="43"/>
      <c r="AZ37" s="43"/>
      <c r="BA37" s="43"/>
      <c r="BB37" s="43"/>
      <c r="BC37" s="43"/>
      <c r="BD37" s="43"/>
      <c r="BE37" s="43"/>
      <c r="BF37" s="45"/>
      <c r="BG37" s="42">
        <f>BR17+BZ18+BZ21+BZ24+BR25+BR28</f>
        <v>8</v>
      </c>
      <c r="BH37" s="43"/>
      <c r="BI37" s="43"/>
      <c r="BJ37" s="43"/>
      <c r="BK37" s="43"/>
      <c r="BL37" s="43" t="s">
        <v>2</v>
      </c>
      <c r="BM37" s="43"/>
      <c r="BN37" s="43">
        <f>BZ17+BR18+BR21+BR24+BZ25+BZ28</f>
        <v>11</v>
      </c>
      <c r="BO37" s="43"/>
      <c r="BP37" s="43"/>
      <c r="BQ37" s="43"/>
      <c r="BR37" s="45"/>
      <c r="BS37" s="55">
        <f>BG37-BN37</f>
        <v>-3</v>
      </c>
      <c r="BT37" s="43"/>
      <c r="BU37" s="43"/>
      <c r="BV37" s="43"/>
      <c r="BW37" s="43"/>
      <c r="BX37" s="157">
        <f>(Z37*3)+AK37</f>
        <v>3</v>
      </c>
      <c r="BY37" s="158"/>
      <c r="BZ37" s="158"/>
      <c r="CA37" s="158"/>
      <c r="CB37" s="160">
        <f>BX37+ROW()/1000</f>
        <v>3.0369999999999999</v>
      </c>
      <c r="CC37" s="161"/>
      <c r="CD37" s="162"/>
      <c r="CE37" s="65"/>
      <c r="CF37" s="23"/>
      <c r="CG37" s="23"/>
      <c r="CH37" s="23"/>
      <c r="CI37" s="23"/>
      <c r="CJ37" s="65"/>
    </row>
    <row r="38" spans="1:88" s="1" customFormat="1" ht="11.25" hidden="1" customHeight="1" x14ac:dyDescent="0.3">
      <c r="A38" s="25"/>
      <c r="B38" s="61"/>
      <c r="C38" s="157">
        <f>IF(BX38="","",RANK(BX38,BX$35:BX$38,0)+ROW(A4)%%)</f>
        <v>1.0004</v>
      </c>
      <c r="D38" s="158"/>
      <c r="E38" s="158"/>
      <c r="F38" s="158"/>
      <c r="G38" s="159"/>
      <c r="H38" s="125" t="str">
        <f>" " &amp; $BN$8</f>
        <v xml:space="preserve"> Christoph</v>
      </c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7"/>
      <c r="T38" s="42">
        <f>CF17+CF19+CF20+CF24+CF26+CF27</f>
        <v>6</v>
      </c>
      <c r="U38" s="43"/>
      <c r="V38" s="43"/>
      <c r="W38" s="43"/>
      <c r="X38" s="43"/>
      <c r="Y38" s="44"/>
      <c r="Z38" s="42">
        <f>CI17+CI19+CG20+CG24+CG26+CI27</f>
        <v>3</v>
      </c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55">
        <f>CH17+CH19+CH20+CH24+CH26+CH27</f>
        <v>2</v>
      </c>
      <c r="AL38" s="43"/>
      <c r="AM38" s="43"/>
      <c r="AN38" s="43"/>
      <c r="AO38" s="43"/>
      <c r="AP38" s="43"/>
      <c r="AQ38" s="43"/>
      <c r="AR38" s="43"/>
      <c r="AS38" s="43"/>
      <c r="AT38" s="43"/>
      <c r="AU38" s="45"/>
      <c r="AV38" s="55">
        <f>CG17+CG19+CI20+CI24+CI26+CG27</f>
        <v>1</v>
      </c>
      <c r="AW38" s="43"/>
      <c r="AX38" s="43"/>
      <c r="AY38" s="43"/>
      <c r="AZ38" s="43"/>
      <c r="BA38" s="43"/>
      <c r="BB38" s="43"/>
      <c r="BC38" s="43"/>
      <c r="BD38" s="43"/>
      <c r="BE38" s="43"/>
      <c r="BF38" s="45"/>
      <c r="BG38" s="42">
        <f>BZ17+BZ19+BR20+BR24+BR26+BZ27</f>
        <v>9</v>
      </c>
      <c r="BH38" s="43"/>
      <c r="BI38" s="43"/>
      <c r="BJ38" s="43"/>
      <c r="BK38" s="43"/>
      <c r="BL38" s="43" t="s">
        <v>2</v>
      </c>
      <c r="BM38" s="43"/>
      <c r="BN38" s="43">
        <f>BR17+BR19+BZ20+BZ24+BZ26+BR27</f>
        <v>7</v>
      </c>
      <c r="BO38" s="43"/>
      <c r="BP38" s="43"/>
      <c r="BQ38" s="43"/>
      <c r="BR38" s="45"/>
      <c r="BS38" s="55">
        <f>BG38-BN38</f>
        <v>2</v>
      </c>
      <c r="BT38" s="43"/>
      <c r="BU38" s="43"/>
      <c r="BV38" s="43"/>
      <c r="BW38" s="43"/>
      <c r="BX38" s="157">
        <f>(Z38*3)+AK38</f>
        <v>11</v>
      </c>
      <c r="BY38" s="158"/>
      <c r="BZ38" s="158"/>
      <c r="CA38" s="158"/>
      <c r="CB38" s="160">
        <f>BX38+ROW()/1000</f>
        <v>11.038</v>
      </c>
      <c r="CC38" s="161"/>
      <c r="CD38" s="162"/>
      <c r="CE38" s="65"/>
      <c r="CF38" s="23"/>
      <c r="CG38" s="23"/>
      <c r="CH38" s="23"/>
      <c r="CI38" s="23"/>
      <c r="CJ38" s="65"/>
    </row>
    <row r="39" spans="1:88" s="1" customFormat="1" ht="7.5" hidden="1" customHeight="1" x14ac:dyDescent="0.3">
      <c r="A39" s="25"/>
      <c r="B39" s="47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9"/>
      <c r="CF39" s="23"/>
      <c r="CG39" s="23"/>
      <c r="CH39" s="23"/>
      <c r="CI39" s="23"/>
      <c r="CJ39" s="65"/>
    </row>
    <row r="40" spans="1:88" s="1" customFormat="1" ht="11.25" customHeight="1" x14ac:dyDescent="0.3">
      <c r="A40" s="25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  <c r="BD40" s="58"/>
      <c r="BE40" s="58"/>
      <c r="BF40" s="58"/>
      <c r="BG40" s="58"/>
      <c r="BH40" s="58"/>
      <c r="BI40" s="58"/>
      <c r="BJ40" s="58"/>
      <c r="BK40" s="58"/>
      <c r="BL40" s="58"/>
      <c r="BM40" s="58"/>
      <c r="BN40" s="58"/>
      <c r="BO40" s="58"/>
      <c r="BP40" s="58"/>
      <c r="BQ40" s="58"/>
      <c r="BR40" s="58"/>
      <c r="BS40" s="58"/>
      <c r="BT40" s="58"/>
      <c r="BU40" s="58"/>
      <c r="BV40" s="58"/>
      <c r="BW40" s="58"/>
      <c r="BX40" s="58"/>
      <c r="BY40" s="58"/>
      <c r="BZ40" s="58"/>
      <c r="CA40" s="58"/>
      <c r="CB40" s="58"/>
      <c r="CC40" s="58"/>
      <c r="CD40" s="58"/>
      <c r="CE40" s="58"/>
      <c r="CF40" s="23"/>
      <c r="CG40" s="23"/>
      <c r="CH40" s="23"/>
      <c r="CI40" s="23"/>
      <c r="CJ40" s="65"/>
    </row>
    <row r="41" spans="1:88" s="1" customFormat="1" ht="7.5" customHeight="1" x14ac:dyDescent="0.3">
      <c r="A41" s="25"/>
      <c r="B41" s="59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8"/>
      <c r="BQ41" s="58"/>
      <c r="BR41" s="58"/>
      <c r="BS41" s="58"/>
      <c r="BT41" s="58"/>
      <c r="BU41" s="58"/>
      <c r="BV41" s="58"/>
      <c r="BW41" s="58"/>
      <c r="BX41" s="58"/>
      <c r="BY41" s="58"/>
      <c r="BZ41" s="58"/>
      <c r="CA41" s="58"/>
      <c r="CB41" s="58"/>
      <c r="CC41" s="58"/>
      <c r="CD41" s="58"/>
      <c r="CE41" s="60"/>
      <c r="CF41" s="23"/>
      <c r="CG41" s="23"/>
      <c r="CH41" s="23"/>
      <c r="CI41" s="23"/>
      <c r="CJ41" s="65"/>
    </row>
    <row r="42" spans="1:88" s="1" customFormat="1" ht="15" customHeight="1" x14ac:dyDescent="0.3">
      <c r="A42" s="25"/>
      <c r="B42" s="61"/>
      <c r="C42" s="62" t="s">
        <v>11</v>
      </c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63"/>
      <c r="BB42" s="63"/>
      <c r="BC42" s="63"/>
      <c r="BD42" s="63"/>
      <c r="BE42" s="63"/>
      <c r="BF42" s="63"/>
      <c r="BG42" s="63"/>
      <c r="BH42" s="63"/>
      <c r="BI42" s="63"/>
      <c r="BJ42" s="63"/>
      <c r="BK42" s="63"/>
      <c r="BL42" s="63"/>
      <c r="BM42" s="63"/>
      <c r="BN42" s="63"/>
      <c r="BO42" s="63"/>
      <c r="BP42" s="63"/>
      <c r="BQ42" s="63"/>
      <c r="BR42" s="63"/>
      <c r="BS42" s="63"/>
      <c r="BT42" s="63"/>
      <c r="BU42" s="63"/>
      <c r="BV42" s="63"/>
      <c r="BW42" s="63"/>
      <c r="BX42" s="63"/>
      <c r="BY42" s="63"/>
      <c r="BZ42" s="63"/>
      <c r="CA42" s="63"/>
      <c r="CB42" s="63"/>
      <c r="CC42" s="63"/>
      <c r="CD42" s="64"/>
      <c r="CE42" s="65"/>
      <c r="CF42" s="23"/>
      <c r="CG42" s="23"/>
      <c r="CH42" s="23"/>
      <c r="CI42" s="23"/>
      <c r="CJ42" s="65"/>
    </row>
    <row r="43" spans="1:88" s="1" customFormat="1" ht="7.5" customHeight="1" x14ac:dyDescent="0.3">
      <c r="A43" s="25"/>
      <c r="B43" s="61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58"/>
      <c r="BB43" s="58"/>
      <c r="BC43" s="58"/>
      <c r="BD43" s="58"/>
      <c r="BE43" s="58"/>
      <c r="BF43" s="58"/>
      <c r="BG43" s="58"/>
      <c r="BH43" s="58"/>
      <c r="BI43" s="58"/>
      <c r="BJ43" s="58"/>
      <c r="BK43" s="58"/>
      <c r="BL43" s="58"/>
      <c r="BM43" s="58"/>
      <c r="BN43" s="58"/>
      <c r="BO43" s="58"/>
      <c r="BP43" s="58"/>
      <c r="BQ43" s="58"/>
      <c r="BR43" s="58"/>
      <c r="BS43" s="58"/>
      <c r="BT43" s="58"/>
      <c r="BU43" s="58"/>
      <c r="BV43" s="58"/>
      <c r="BW43" s="58"/>
      <c r="BX43" s="58"/>
      <c r="BY43" s="58"/>
      <c r="BZ43" s="58"/>
      <c r="CA43" s="58"/>
      <c r="CB43" s="58"/>
      <c r="CC43" s="58"/>
      <c r="CD43" s="58"/>
      <c r="CE43" s="65"/>
      <c r="CF43" s="23"/>
      <c r="CG43" s="23"/>
      <c r="CH43" s="23"/>
      <c r="CI43" s="23"/>
      <c r="CJ43" s="65"/>
    </row>
    <row r="44" spans="1:88" s="3" customFormat="1" ht="11.25" customHeight="1" x14ac:dyDescent="0.3">
      <c r="A44" s="25"/>
      <c r="B44" s="61"/>
      <c r="C44" s="57" t="s">
        <v>12</v>
      </c>
      <c r="D44" s="57"/>
      <c r="E44" s="57"/>
      <c r="F44" s="57"/>
      <c r="G44" s="57"/>
      <c r="H44" s="66" t="str">
        <f>" Spieler"</f>
        <v xml:space="preserve"> Spieler</v>
      </c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8"/>
      <c r="T44" s="57" t="s">
        <v>13</v>
      </c>
      <c r="U44" s="57"/>
      <c r="V44" s="57"/>
      <c r="W44" s="57"/>
      <c r="X44" s="57"/>
      <c r="Y44" s="69"/>
      <c r="Z44" s="70" t="s">
        <v>14</v>
      </c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 t="s">
        <v>15</v>
      </c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2" t="s">
        <v>16</v>
      </c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 t="s">
        <v>17</v>
      </c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69"/>
      <c r="BS44" s="56" t="s">
        <v>18</v>
      </c>
      <c r="BT44" s="57"/>
      <c r="BU44" s="57"/>
      <c r="BV44" s="57"/>
      <c r="BW44" s="57"/>
      <c r="BX44" s="57" t="s">
        <v>19</v>
      </c>
      <c r="BY44" s="57"/>
      <c r="BZ44" s="57"/>
      <c r="CA44" s="57"/>
      <c r="CB44" s="57"/>
      <c r="CC44" s="57"/>
      <c r="CD44" s="57"/>
      <c r="CE44" s="65"/>
      <c r="CF44" s="18"/>
      <c r="CG44" s="18"/>
      <c r="CH44" s="18"/>
      <c r="CI44" s="18"/>
      <c r="CJ44" s="65"/>
    </row>
    <row r="45" spans="1:88" s="1" customFormat="1" ht="11.25" customHeight="1" x14ac:dyDescent="0.3">
      <c r="A45" s="25"/>
      <c r="B45" s="61"/>
      <c r="C45" s="163">
        <f>INDEX($C$35:$C$38,MATCH(LARGE($CB$35:$CB$38,ROW(A1)),$CB$35:$CB$38,0),1)</f>
        <v>1.0004</v>
      </c>
      <c r="D45" s="164"/>
      <c r="E45" s="164"/>
      <c r="F45" s="164"/>
      <c r="G45" s="165"/>
      <c r="H45" s="125" t="str">
        <f>" " &amp; INDEX($H$35:$H$38,MATCH(LARGE($CB$35:$CB$38,ROW(A1)),$CB$35:$CB$38,0),1)</f>
        <v xml:space="preserve">  Christoph</v>
      </c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7"/>
      <c r="T45" s="42">
        <f>INDEX($T$35:$T$38,MATCH(LARGE($CB$35:$CB$38,ROW(A1)),$CB$35:$CB$38,0),1)</f>
        <v>6</v>
      </c>
      <c r="U45" s="43"/>
      <c r="V45" s="43"/>
      <c r="W45" s="43"/>
      <c r="X45" s="43"/>
      <c r="Y45" s="44"/>
      <c r="Z45" s="42">
        <f>INDEX($Z$35:$Z$38,MATCH(LARGE($CB$35:$CB$38,ROW(A1)),$CB$35:$CB$38,0),1)</f>
        <v>3</v>
      </c>
      <c r="AA45" s="43"/>
      <c r="AB45" s="43"/>
      <c r="AC45" s="43"/>
      <c r="AD45" s="43"/>
      <c r="AE45" s="43"/>
      <c r="AF45" s="43"/>
      <c r="AG45" s="43"/>
      <c r="AH45" s="43"/>
      <c r="AI45" s="43"/>
      <c r="AJ45" s="45"/>
      <c r="AK45" s="55">
        <f>INDEX($AK$35:$AK$38,MATCH(LARGE($CB$35:$CB$38,ROW(A1)),$CB$35:$CB$38,0),1)</f>
        <v>2</v>
      </c>
      <c r="AL45" s="43"/>
      <c r="AM45" s="43"/>
      <c r="AN45" s="43"/>
      <c r="AO45" s="43"/>
      <c r="AP45" s="43"/>
      <c r="AQ45" s="43"/>
      <c r="AR45" s="43"/>
      <c r="AS45" s="43"/>
      <c r="AT45" s="43"/>
      <c r="AU45" s="45"/>
      <c r="AV45" s="55">
        <f>INDEX($AV$35:$AV$38,MATCH(LARGE($CB$35:$CB$38,ROW(A1)),$CB$35:$CB$38,0),1)</f>
        <v>1</v>
      </c>
      <c r="AW45" s="43"/>
      <c r="AX45" s="43"/>
      <c r="AY45" s="43"/>
      <c r="AZ45" s="43"/>
      <c r="BA45" s="43"/>
      <c r="BB45" s="43"/>
      <c r="BC45" s="43"/>
      <c r="BD45" s="43"/>
      <c r="BE45" s="43"/>
      <c r="BF45" s="45"/>
      <c r="BG45" s="42">
        <f>INDEX($BG$35:$BG$38,MATCH(LARGE($CB$35:$CB$38,ROW(A1)),$CB$35:$CB$38,0),1)</f>
        <v>9</v>
      </c>
      <c r="BH45" s="43"/>
      <c r="BI45" s="43"/>
      <c r="BJ45" s="43"/>
      <c r="BK45" s="43"/>
      <c r="BL45" s="43" t="s">
        <v>2</v>
      </c>
      <c r="BM45" s="43"/>
      <c r="BN45" s="43">
        <f>INDEX($BN$35:$BN$38,MATCH(LARGE($CB$35:$CB$38,ROW(A1)),$CB$35:$CB$38,0),1)</f>
        <v>7</v>
      </c>
      <c r="BO45" s="43"/>
      <c r="BP45" s="43"/>
      <c r="BQ45" s="43"/>
      <c r="BR45" s="45"/>
      <c r="BS45" s="55">
        <f>INDEX($BS$35:$BS$38,MATCH(LARGE($CB$35:$CB$38,ROW(A1)),$CB$35:$CB$38,0),1)</f>
        <v>2</v>
      </c>
      <c r="BT45" s="43"/>
      <c r="BU45" s="43"/>
      <c r="BV45" s="43"/>
      <c r="BW45" s="43"/>
      <c r="BX45" s="157">
        <f>INDEX($BX$35:$BX$38,MATCH(LARGE($CB$35:$CB$38,ROW(A1)),$CB$35:$CB$38,0),1)</f>
        <v>11</v>
      </c>
      <c r="BY45" s="158"/>
      <c r="BZ45" s="158"/>
      <c r="CA45" s="158"/>
      <c r="CB45" s="158"/>
      <c r="CC45" s="158"/>
      <c r="CD45" s="159"/>
      <c r="CE45" s="65"/>
      <c r="CF45" s="23"/>
      <c r="CG45" s="23"/>
      <c r="CH45" s="23"/>
      <c r="CI45" s="23"/>
      <c r="CJ45" s="65"/>
    </row>
    <row r="46" spans="1:88" s="1" customFormat="1" ht="11.25" customHeight="1" x14ac:dyDescent="0.3">
      <c r="A46" s="25"/>
      <c r="B46" s="61"/>
      <c r="C46" s="163">
        <f>INDEX($C$35:$C$38,MATCH(LARGE($CB$35:$CB$38,ROW(A2)),$CB$35:$CB$38,0),1)</f>
        <v>2.0002</v>
      </c>
      <c r="D46" s="164"/>
      <c r="E46" s="164"/>
      <c r="F46" s="164"/>
      <c r="G46" s="165"/>
      <c r="H46" s="125" t="str">
        <f>" " &amp; INDEX($H$35:$H$38,MATCH(LARGE($CB$35:$CB$38,ROW(A2)),$CB$35:$CB$38,0),1)</f>
        <v xml:space="preserve">  Patrick</v>
      </c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7"/>
      <c r="T46" s="42">
        <f>INDEX($T$35:$T$38,MATCH(LARGE($CB$35:$CB$38,ROW(A2)),$CB$35:$CB$38,0),1)</f>
        <v>6</v>
      </c>
      <c r="U46" s="43"/>
      <c r="V46" s="43"/>
      <c r="W46" s="43"/>
      <c r="X46" s="43"/>
      <c r="Y46" s="44"/>
      <c r="Z46" s="42">
        <f>INDEX($Z$35:$Z$38,MATCH(LARGE($CB$35:$CB$38,ROW(A2)),$CB$35:$CB$38,0),1)</f>
        <v>2</v>
      </c>
      <c r="AA46" s="43"/>
      <c r="AB46" s="43"/>
      <c r="AC46" s="43"/>
      <c r="AD46" s="43"/>
      <c r="AE46" s="43"/>
      <c r="AF46" s="43"/>
      <c r="AG46" s="43"/>
      <c r="AH46" s="43"/>
      <c r="AI46" s="43"/>
      <c r="AJ46" s="45"/>
      <c r="AK46" s="55">
        <f>INDEX($AK$35:$AK$38,MATCH(LARGE($CB$35:$CB$38,ROW(A2)),$CB$35:$CB$38,0),1)</f>
        <v>3</v>
      </c>
      <c r="AL46" s="43"/>
      <c r="AM46" s="43"/>
      <c r="AN46" s="43"/>
      <c r="AO46" s="43"/>
      <c r="AP46" s="43"/>
      <c r="AQ46" s="43"/>
      <c r="AR46" s="43"/>
      <c r="AS46" s="43"/>
      <c r="AT46" s="43"/>
      <c r="AU46" s="45"/>
      <c r="AV46" s="55">
        <f>INDEX($AV$35:$AV$38,MATCH(LARGE($CB$35:$CB$38,ROW(A2)),$CB$35:$CB$38,0),1)</f>
        <v>1</v>
      </c>
      <c r="AW46" s="43"/>
      <c r="AX46" s="43"/>
      <c r="AY46" s="43"/>
      <c r="AZ46" s="43"/>
      <c r="BA46" s="43"/>
      <c r="BB46" s="43"/>
      <c r="BC46" s="43"/>
      <c r="BD46" s="43"/>
      <c r="BE46" s="43"/>
      <c r="BF46" s="45"/>
      <c r="BG46" s="42">
        <f>INDEX($BG$35:$BG$38,MATCH(LARGE($CB$35:$CB$38,ROW(A2)),$CB$35:$CB$38,0),1)</f>
        <v>12</v>
      </c>
      <c r="BH46" s="43"/>
      <c r="BI46" s="43"/>
      <c r="BJ46" s="43"/>
      <c r="BK46" s="43"/>
      <c r="BL46" s="43" t="s">
        <v>2</v>
      </c>
      <c r="BM46" s="43"/>
      <c r="BN46" s="43">
        <f>INDEX($BN$35:$BN$38,MATCH(LARGE($CB$35:$CB$38,ROW(A2)),$CB$35:$CB$38,0),1)</f>
        <v>9</v>
      </c>
      <c r="BO46" s="43"/>
      <c r="BP46" s="43"/>
      <c r="BQ46" s="43"/>
      <c r="BR46" s="45"/>
      <c r="BS46" s="55">
        <f>INDEX($BS$35:$BS$38,MATCH(LARGE($CB$35:$CB$38,ROW(A2)),$CB$35:$CB$38,0),1)</f>
        <v>3</v>
      </c>
      <c r="BT46" s="43"/>
      <c r="BU46" s="43"/>
      <c r="BV46" s="43"/>
      <c r="BW46" s="43"/>
      <c r="BX46" s="157">
        <f>INDEX($BX$35:$BX$38,MATCH(LARGE($CB$35:$CB$38,ROW(A2)),$CB$35:$CB$38,0),1)</f>
        <v>9</v>
      </c>
      <c r="BY46" s="158"/>
      <c r="BZ46" s="158"/>
      <c r="CA46" s="158"/>
      <c r="CB46" s="158"/>
      <c r="CC46" s="158"/>
      <c r="CD46" s="159"/>
      <c r="CE46" s="65"/>
      <c r="CF46" s="23"/>
      <c r="CG46" s="23"/>
      <c r="CH46" s="23"/>
      <c r="CI46" s="23"/>
      <c r="CJ46" s="65"/>
    </row>
    <row r="47" spans="1:88" s="1" customFormat="1" ht="11.25" customHeight="1" x14ac:dyDescent="0.3">
      <c r="A47" s="25"/>
      <c r="B47" s="61"/>
      <c r="C47" s="163">
        <f>INDEX($C$35:$C$38,MATCH(LARGE($CB$35:$CB$38,ROW(A3)),$CB$35:$CB$38,0),1)</f>
        <v>3.0001000000000002</v>
      </c>
      <c r="D47" s="164"/>
      <c r="E47" s="164"/>
      <c r="F47" s="164"/>
      <c r="G47" s="165"/>
      <c r="H47" s="125" t="str">
        <f>" " &amp; INDEX($H$35:$H$38,MATCH(LARGE($CB$35:$CB$38,ROW(A3)),$CB$35:$CB$38,0),1)</f>
        <v xml:space="preserve">  Ratze</v>
      </c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7"/>
      <c r="T47" s="42">
        <f>INDEX($T$35:$T$38,MATCH(LARGE($CB$35:$CB$38,ROW(A3)),$CB$35:$CB$38,0),1)</f>
        <v>6</v>
      </c>
      <c r="U47" s="43"/>
      <c r="V47" s="43"/>
      <c r="W47" s="43"/>
      <c r="X47" s="43"/>
      <c r="Y47" s="44"/>
      <c r="Z47" s="42">
        <f>INDEX($Z$35:$Z$38,MATCH(LARGE($CB$35:$CB$38,ROW(A3)),$CB$35:$CB$38,0),1)</f>
        <v>2</v>
      </c>
      <c r="AA47" s="43"/>
      <c r="AB47" s="43"/>
      <c r="AC47" s="43"/>
      <c r="AD47" s="43"/>
      <c r="AE47" s="43"/>
      <c r="AF47" s="43"/>
      <c r="AG47" s="43"/>
      <c r="AH47" s="43"/>
      <c r="AI47" s="43"/>
      <c r="AJ47" s="45"/>
      <c r="AK47" s="55">
        <f>INDEX($AK$35:$AK$38,MATCH(LARGE($CB$35:$CB$38,ROW(A3)),$CB$35:$CB$38,0),1)</f>
        <v>2</v>
      </c>
      <c r="AL47" s="43"/>
      <c r="AM47" s="43"/>
      <c r="AN47" s="43"/>
      <c r="AO47" s="43"/>
      <c r="AP47" s="43"/>
      <c r="AQ47" s="43"/>
      <c r="AR47" s="43"/>
      <c r="AS47" s="43"/>
      <c r="AT47" s="43"/>
      <c r="AU47" s="45"/>
      <c r="AV47" s="55">
        <f>INDEX($AV$35:$AV$38,MATCH(LARGE($CB$35:$CB$38,ROW(A3)),$CB$35:$CB$38,0),1)</f>
        <v>2</v>
      </c>
      <c r="AW47" s="43"/>
      <c r="AX47" s="43"/>
      <c r="AY47" s="43"/>
      <c r="AZ47" s="43"/>
      <c r="BA47" s="43"/>
      <c r="BB47" s="43"/>
      <c r="BC47" s="43"/>
      <c r="BD47" s="43"/>
      <c r="BE47" s="43"/>
      <c r="BF47" s="45"/>
      <c r="BG47" s="42">
        <f>INDEX($BG$35:$BG$38,MATCH(LARGE($CB$35:$CB$38,ROW(A3)),$CB$35:$CB$38,0),1)</f>
        <v>10</v>
      </c>
      <c r="BH47" s="43"/>
      <c r="BI47" s="43"/>
      <c r="BJ47" s="43"/>
      <c r="BK47" s="43"/>
      <c r="BL47" s="43" t="s">
        <v>2</v>
      </c>
      <c r="BM47" s="43"/>
      <c r="BN47" s="43">
        <f>INDEX($BN$35:$BN$38,MATCH(LARGE($CB$35:$CB$38,ROW(A3)),$CB$35:$CB$38,0),1)</f>
        <v>12</v>
      </c>
      <c r="BO47" s="43"/>
      <c r="BP47" s="43"/>
      <c r="BQ47" s="43"/>
      <c r="BR47" s="45"/>
      <c r="BS47" s="55">
        <f>INDEX($BS$35:$BS$38,MATCH(LARGE($CB$35:$CB$38,ROW(A3)),$CB$35:$CB$38,0),1)</f>
        <v>-2</v>
      </c>
      <c r="BT47" s="43"/>
      <c r="BU47" s="43"/>
      <c r="BV47" s="43"/>
      <c r="BW47" s="43"/>
      <c r="BX47" s="157">
        <f>INDEX($BX$35:$BX$38,MATCH(LARGE($CB$35:$CB$38,ROW(A3)),$CB$35:$CB$38,0),1)</f>
        <v>8</v>
      </c>
      <c r="BY47" s="158"/>
      <c r="BZ47" s="158"/>
      <c r="CA47" s="158"/>
      <c r="CB47" s="158"/>
      <c r="CC47" s="158"/>
      <c r="CD47" s="159"/>
      <c r="CE47" s="65"/>
      <c r="CF47" s="23"/>
      <c r="CG47" s="23"/>
      <c r="CH47" s="23"/>
      <c r="CI47" s="23"/>
      <c r="CJ47" s="65"/>
    </row>
    <row r="48" spans="1:88" s="1" customFormat="1" ht="11.25" customHeight="1" x14ac:dyDescent="0.3">
      <c r="A48" s="25"/>
      <c r="B48" s="61"/>
      <c r="C48" s="163">
        <f>INDEX($C$35:$C$38,MATCH(LARGE($CB$35:$CB$38,ROW(A4)),$CB$35:$CB$38,0),1)</f>
        <v>4.0003000000000002</v>
      </c>
      <c r="D48" s="164"/>
      <c r="E48" s="164"/>
      <c r="F48" s="164"/>
      <c r="G48" s="165"/>
      <c r="H48" s="125" t="str">
        <f>" " &amp; INDEX($H$35:$H$38,MATCH(LARGE($CB$35:$CB$38,ROW(A4)),$CB$35:$CB$38,0),1)</f>
        <v xml:space="preserve">  Schmiddi</v>
      </c>
      <c r="I48" s="126"/>
      <c r="J48" s="126"/>
      <c r="K48" s="126"/>
      <c r="L48" s="126"/>
      <c r="M48" s="126"/>
      <c r="N48" s="126"/>
      <c r="O48" s="126"/>
      <c r="P48" s="126"/>
      <c r="Q48" s="126"/>
      <c r="R48" s="126"/>
      <c r="S48" s="127"/>
      <c r="T48" s="42">
        <f>INDEX($T$35:$T$38,MATCH(LARGE($CB$35:$CB$38,ROW(A4)),$CB$35:$CB$38,0),1)</f>
        <v>6</v>
      </c>
      <c r="U48" s="43"/>
      <c r="V48" s="43"/>
      <c r="W48" s="43"/>
      <c r="X48" s="43"/>
      <c r="Y48" s="44"/>
      <c r="Z48" s="42">
        <f>INDEX($Z$35:$Z$38,MATCH(LARGE($CB$35:$CB$38,ROW(A4)),$CB$35:$CB$38,0),1)</f>
        <v>0</v>
      </c>
      <c r="AA48" s="43"/>
      <c r="AB48" s="43"/>
      <c r="AC48" s="43"/>
      <c r="AD48" s="43"/>
      <c r="AE48" s="43"/>
      <c r="AF48" s="43"/>
      <c r="AG48" s="43"/>
      <c r="AH48" s="43"/>
      <c r="AI48" s="43"/>
      <c r="AJ48" s="45"/>
      <c r="AK48" s="55">
        <f>INDEX($AK$35:$AK$38,MATCH(LARGE($CB$35:$CB$38,ROW(A4)),$CB$35:$CB$38,0),1)</f>
        <v>3</v>
      </c>
      <c r="AL48" s="43"/>
      <c r="AM48" s="43"/>
      <c r="AN48" s="43"/>
      <c r="AO48" s="43"/>
      <c r="AP48" s="43"/>
      <c r="AQ48" s="43"/>
      <c r="AR48" s="43"/>
      <c r="AS48" s="43"/>
      <c r="AT48" s="43"/>
      <c r="AU48" s="45"/>
      <c r="AV48" s="55">
        <f>INDEX($AV$35:$AV$38,MATCH(LARGE($CB$35:$CB$38,ROW(A4)),$CB$35:$CB$38,0),1)</f>
        <v>3</v>
      </c>
      <c r="AW48" s="43"/>
      <c r="AX48" s="43"/>
      <c r="AY48" s="43"/>
      <c r="AZ48" s="43"/>
      <c r="BA48" s="43"/>
      <c r="BB48" s="43"/>
      <c r="BC48" s="43"/>
      <c r="BD48" s="43"/>
      <c r="BE48" s="43"/>
      <c r="BF48" s="45"/>
      <c r="BG48" s="42">
        <f>INDEX($BG$35:$BG$38,MATCH(LARGE($CB$35:$CB$38,ROW(A4)),$CB$35:$CB$38,0),1)</f>
        <v>8</v>
      </c>
      <c r="BH48" s="43"/>
      <c r="BI48" s="43"/>
      <c r="BJ48" s="43"/>
      <c r="BK48" s="43"/>
      <c r="BL48" s="43" t="s">
        <v>2</v>
      </c>
      <c r="BM48" s="43"/>
      <c r="BN48" s="43">
        <f>INDEX($BN$35:$BN$38,MATCH(LARGE($CB$35:$CB$38,ROW(A4)),$CB$35:$CB$38,0),1)</f>
        <v>11</v>
      </c>
      <c r="BO48" s="43"/>
      <c r="BP48" s="43"/>
      <c r="BQ48" s="43"/>
      <c r="BR48" s="45"/>
      <c r="BS48" s="55">
        <f>INDEX($BS$35:$BS$38,MATCH(LARGE($CB$35:$CB$38,ROW(A4)),$CB$35:$CB$38,0),1)</f>
        <v>-3</v>
      </c>
      <c r="BT48" s="43"/>
      <c r="BU48" s="43"/>
      <c r="BV48" s="43"/>
      <c r="BW48" s="43"/>
      <c r="BX48" s="157">
        <f>INDEX($BX$35:$BX$38,MATCH(LARGE($CB$35:$CB$38,ROW(A4)),$CB$35:$CB$38,0),1)</f>
        <v>3</v>
      </c>
      <c r="BY48" s="158"/>
      <c r="BZ48" s="158"/>
      <c r="CA48" s="158"/>
      <c r="CB48" s="158"/>
      <c r="CC48" s="158"/>
      <c r="CD48" s="159"/>
      <c r="CE48" s="65"/>
      <c r="CF48" s="23"/>
      <c r="CG48" s="23"/>
      <c r="CH48" s="23"/>
      <c r="CI48" s="23"/>
      <c r="CJ48" s="65"/>
    </row>
    <row r="49" spans="1:88" s="1" customFormat="1" ht="7.5" customHeight="1" x14ac:dyDescent="0.3">
      <c r="A49" s="25"/>
      <c r="B49" s="47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  <c r="BF49" s="48"/>
      <c r="BG49" s="48"/>
      <c r="BH49" s="48"/>
      <c r="BI49" s="48"/>
      <c r="BJ49" s="48"/>
      <c r="BK49" s="48"/>
      <c r="BL49" s="48"/>
      <c r="BM49" s="48"/>
      <c r="BN49" s="48"/>
      <c r="BO49" s="48"/>
      <c r="BP49" s="48"/>
      <c r="BQ49" s="48"/>
      <c r="BR49" s="48"/>
      <c r="BS49" s="48"/>
      <c r="BT49" s="48"/>
      <c r="BU49" s="48"/>
      <c r="BV49" s="48"/>
      <c r="BW49" s="48"/>
      <c r="BX49" s="48"/>
      <c r="BY49" s="48"/>
      <c r="BZ49" s="48"/>
      <c r="CA49" s="48"/>
      <c r="CB49" s="48"/>
      <c r="CC49" s="48"/>
      <c r="CD49" s="48"/>
      <c r="CE49" s="49"/>
      <c r="CF49" s="23"/>
      <c r="CG49" s="23"/>
      <c r="CH49" s="23"/>
      <c r="CI49" s="23"/>
      <c r="CJ49" s="65"/>
    </row>
    <row r="50" spans="1:88" s="1" customFormat="1" ht="7.5" customHeight="1" x14ac:dyDescent="0.3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  <c r="BB50" s="48"/>
      <c r="BC50" s="48"/>
      <c r="BD50" s="48"/>
      <c r="BE50" s="48"/>
      <c r="BF50" s="48"/>
      <c r="BG50" s="48"/>
      <c r="BH50" s="48"/>
      <c r="BI50" s="48"/>
      <c r="BJ50" s="48"/>
      <c r="BK50" s="48"/>
      <c r="BL50" s="48"/>
      <c r="BM50" s="48"/>
      <c r="BN50" s="48"/>
      <c r="BO50" s="48"/>
      <c r="BP50" s="48"/>
      <c r="BQ50" s="48"/>
      <c r="BR50" s="48"/>
      <c r="BS50" s="48"/>
      <c r="BT50" s="48"/>
      <c r="BU50" s="48"/>
      <c r="BV50" s="48"/>
      <c r="BW50" s="48"/>
      <c r="BX50" s="48"/>
      <c r="BY50" s="48"/>
      <c r="BZ50" s="48"/>
      <c r="CA50" s="48"/>
      <c r="CB50" s="48"/>
      <c r="CC50" s="48"/>
      <c r="CD50" s="48"/>
      <c r="CE50" s="48"/>
      <c r="CF50" s="48"/>
      <c r="CG50" s="48"/>
      <c r="CH50" s="48"/>
      <c r="CI50" s="48"/>
      <c r="CJ50" s="49"/>
    </row>
  </sheetData>
  <sheetProtection sheet="1" objects="1" scenarios="1" selectLockedCells="1"/>
  <mergeCells count="296">
    <mergeCell ref="B9:CE9"/>
    <mergeCell ref="B10:CE10"/>
    <mergeCell ref="B11:CE11"/>
    <mergeCell ref="B12:B28"/>
    <mergeCell ref="C12:CD12"/>
    <mergeCell ref="BR17:BV17"/>
    <mergeCell ref="BW17:BY17"/>
    <mergeCell ref="BZ17:CD17"/>
    <mergeCell ref="R16:R21"/>
    <mergeCell ref="S16:W16"/>
    <mergeCell ref="CE12:CE28"/>
    <mergeCell ref="C13:CD13"/>
    <mergeCell ref="C14:F14"/>
    <mergeCell ref="H14:K14"/>
    <mergeCell ref="M14:Q14"/>
    <mergeCell ref="S14:W14"/>
    <mergeCell ref="Y14:AH14"/>
    <mergeCell ref="AJ14:BP14"/>
    <mergeCell ref="BR14:CD14"/>
    <mergeCell ref="C15:CD15"/>
    <mergeCell ref="C16:F21"/>
    <mergeCell ref="G16:G21"/>
    <mergeCell ref="H16:K16"/>
    <mergeCell ref="L16:L21"/>
    <mergeCell ref="A1:CJ1"/>
    <mergeCell ref="B2:CE2"/>
    <mergeCell ref="CJ2:CJ49"/>
    <mergeCell ref="B3:CE3"/>
    <mergeCell ref="B4:CE4"/>
    <mergeCell ref="B5:B8"/>
    <mergeCell ref="C5:CD5"/>
    <mergeCell ref="CE5:CE8"/>
    <mergeCell ref="C6:CD6"/>
    <mergeCell ref="C7:N7"/>
    <mergeCell ref="O7:AE7"/>
    <mergeCell ref="AF7:AV7"/>
    <mergeCell ref="AW7:BM7"/>
    <mergeCell ref="BN7:CD7"/>
    <mergeCell ref="C8:N8"/>
    <mergeCell ref="O8:AE8"/>
    <mergeCell ref="AF8:AV8"/>
    <mergeCell ref="AW8:BM8"/>
    <mergeCell ref="BN8:CD8"/>
    <mergeCell ref="H20:K20"/>
    <mergeCell ref="M20:Q20"/>
    <mergeCell ref="S20:W20"/>
    <mergeCell ref="Y20:AH20"/>
    <mergeCell ref="AJ20:AX20"/>
    <mergeCell ref="BZ16:CD16"/>
    <mergeCell ref="BB17:BP17"/>
    <mergeCell ref="AY17:BA17"/>
    <mergeCell ref="AY16:BA16"/>
    <mergeCell ref="BB16:BP16"/>
    <mergeCell ref="BQ16:BQ21"/>
    <mergeCell ref="BB18:BP18"/>
    <mergeCell ref="BR18:BV18"/>
    <mergeCell ref="BW18:BY18"/>
    <mergeCell ref="BZ18:CD18"/>
    <mergeCell ref="BB19:BP19"/>
    <mergeCell ref="BR19:BV19"/>
    <mergeCell ref="BW19:BY19"/>
    <mergeCell ref="BZ19:CD19"/>
    <mergeCell ref="AY20:BA20"/>
    <mergeCell ref="BB20:BP20"/>
    <mergeCell ref="BR20:BV20"/>
    <mergeCell ref="BW20:BY20"/>
    <mergeCell ref="BZ20:CD20"/>
    <mergeCell ref="BZ21:CD21"/>
    <mergeCell ref="H18:K18"/>
    <mergeCell ref="M18:Q18"/>
    <mergeCell ref="S18:W18"/>
    <mergeCell ref="Y18:AH18"/>
    <mergeCell ref="AJ18:AX18"/>
    <mergeCell ref="AY18:BA18"/>
    <mergeCell ref="M16:Q16"/>
    <mergeCell ref="BR16:BV16"/>
    <mergeCell ref="BW16:BY16"/>
    <mergeCell ref="H21:K21"/>
    <mergeCell ref="M21:Q21"/>
    <mergeCell ref="S21:W21"/>
    <mergeCell ref="Y21:AH21"/>
    <mergeCell ref="AJ21:AX21"/>
    <mergeCell ref="AY21:BA21"/>
    <mergeCell ref="BB21:BP21"/>
    <mergeCell ref="BR21:BV21"/>
    <mergeCell ref="BW21:BY21"/>
    <mergeCell ref="X16:X21"/>
    <mergeCell ref="Y16:AH16"/>
    <mergeCell ref="AI16:AI21"/>
    <mergeCell ref="AJ16:AX16"/>
    <mergeCell ref="H17:K17"/>
    <mergeCell ref="M17:Q17"/>
    <mergeCell ref="S17:W17"/>
    <mergeCell ref="Y17:AH17"/>
    <mergeCell ref="AJ17:AX17"/>
    <mergeCell ref="H19:K19"/>
    <mergeCell ref="M19:Q19"/>
    <mergeCell ref="S19:W19"/>
    <mergeCell ref="Y19:AH19"/>
    <mergeCell ref="AJ19:AX19"/>
    <mergeCell ref="AY19:BA19"/>
    <mergeCell ref="C22:CD22"/>
    <mergeCell ref="C23:F28"/>
    <mergeCell ref="G23:G28"/>
    <mergeCell ref="H23:K23"/>
    <mergeCell ref="L23:L28"/>
    <mergeCell ref="M23:Q23"/>
    <mergeCell ref="BR23:BV23"/>
    <mergeCell ref="BW23:BY23"/>
    <mergeCell ref="BZ23:CD23"/>
    <mergeCell ref="BB24:BP24"/>
    <mergeCell ref="BR24:BV24"/>
    <mergeCell ref="BW24:BY24"/>
    <mergeCell ref="BZ24:CD24"/>
    <mergeCell ref="R23:R28"/>
    <mergeCell ref="S23:W23"/>
    <mergeCell ref="X23:X28"/>
    <mergeCell ref="Y23:AH23"/>
    <mergeCell ref="AI23:AI28"/>
    <mergeCell ref="AJ23:AX23"/>
    <mergeCell ref="H24:K24"/>
    <mergeCell ref="M24:Q24"/>
    <mergeCell ref="S24:W24"/>
    <mergeCell ref="Y24:AH24"/>
    <mergeCell ref="AJ24:AX24"/>
    <mergeCell ref="AY24:BA24"/>
    <mergeCell ref="AY23:BA23"/>
    <mergeCell ref="BB23:BP23"/>
    <mergeCell ref="BQ23:BQ28"/>
    <mergeCell ref="BB25:BP25"/>
    <mergeCell ref="BR25:BV25"/>
    <mergeCell ref="BW25:BY25"/>
    <mergeCell ref="BZ25:CD25"/>
    <mergeCell ref="H26:K26"/>
    <mergeCell ref="M26:Q26"/>
    <mergeCell ref="S26:W26"/>
    <mergeCell ref="Y26:AH26"/>
    <mergeCell ref="AJ26:AX26"/>
    <mergeCell ref="AY26:BA26"/>
    <mergeCell ref="H25:K25"/>
    <mergeCell ref="M25:Q25"/>
    <mergeCell ref="S25:W25"/>
    <mergeCell ref="Y25:AH25"/>
    <mergeCell ref="AJ25:AX25"/>
    <mergeCell ref="AY25:BA25"/>
    <mergeCell ref="BB26:BP26"/>
    <mergeCell ref="BR26:BV26"/>
    <mergeCell ref="BW26:BY26"/>
    <mergeCell ref="BZ26:CD26"/>
    <mergeCell ref="B30:CE30"/>
    <mergeCell ref="B31:CE31"/>
    <mergeCell ref="BZ28:CD28"/>
    <mergeCell ref="B29:CE29"/>
    <mergeCell ref="BB27:BP27"/>
    <mergeCell ref="BR27:BV27"/>
    <mergeCell ref="BW27:BY27"/>
    <mergeCell ref="BZ27:CD27"/>
    <mergeCell ref="H28:K28"/>
    <mergeCell ref="M28:Q28"/>
    <mergeCell ref="S28:W28"/>
    <mergeCell ref="Y28:AH28"/>
    <mergeCell ref="AJ28:AX28"/>
    <mergeCell ref="AY28:BA28"/>
    <mergeCell ref="H27:K27"/>
    <mergeCell ref="M27:Q27"/>
    <mergeCell ref="S27:W27"/>
    <mergeCell ref="Y27:AH27"/>
    <mergeCell ref="AJ27:AX27"/>
    <mergeCell ref="AY27:BA27"/>
    <mergeCell ref="BB28:BP28"/>
    <mergeCell ref="BR28:BV28"/>
    <mergeCell ref="BW28:BY28"/>
    <mergeCell ref="H34:S34"/>
    <mergeCell ref="T34:Y34"/>
    <mergeCell ref="CB34:CD34"/>
    <mergeCell ref="C35:G35"/>
    <mergeCell ref="H35:S35"/>
    <mergeCell ref="T35:Y35"/>
    <mergeCell ref="Z35:AJ35"/>
    <mergeCell ref="AK35:AU35"/>
    <mergeCell ref="AV35:BF35"/>
    <mergeCell ref="BG35:BK35"/>
    <mergeCell ref="BL35:BM35"/>
    <mergeCell ref="BN35:BR35"/>
    <mergeCell ref="Z34:AJ34"/>
    <mergeCell ref="AK34:AU34"/>
    <mergeCell ref="AV34:BF34"/>
    <mergeCell ref="BG34:BR34"/>
    <mergeCell ref="BS34:BW34"/>
    <mergeCell ref="BX34:CA34"/>
    <mergeCell ref="BS35:BW35"/>
    <mergeCell ref="AK37:AU37"/>
    <mergeCell ref="BS38:BW38"/>
    <mergeCell ref="BX38:CA38"/>
    <mergeCell ref="CB38:CD38"/>
    <mergeCell ref="B39:CE39"/>
    <mergeCell ref="BX35:CA35"/>
    <mergeCell ref="CB35:CD35"/>
    <mergeCell ref="C36:G36"/>
    <mergeCell ref="H36:S36"/>
    <mergeCell ref="T36:Y36"/>
    <mergeCell ref="Z36:AJ36"/>
    <mergeCell ref="AK36:AU36"/>
    <mergeCell ref="AV36:BF36"/>
    <mergeCell ref="BG36:BK36"/>
    <mergeCell ref="BL36:BM36"/>
    <mergeCell ref="BN36:BR36"/>
    <mergeCell ref="BS36:BW36"/>
    <mergeCell ref="BX36:CA36"/>
    <mergeCell ref="CB36:CD36"/>
    <mergeCell ref="B32:B38"/>
    <mergeCell ref="C32:CD32"/>
    <mergeCell ref="CE32:CE38"/>
    <mergeCell ref="C33:CD33"/>
    <mergeCell ref="C34:G34"/>
    <mergeCell ref="BS45:BW45"/>
    <mergeCell ref="BX45:CD45"/>
    <mergeCell ref="B40:CE40"/>
    <mergeCell ref="B41:CE41"/>
    <mergeCell ref="CB37:CD37"/>
    <mergeCell ref="C38:G38"/>
    <mergeCell ref="H38:S38"/>
    <mergeCell ref="T38:Y38"/>
    <mergeCell ref="Z38:AJ38"/>
    <mergeCell ref="AK38:AU38"/>
    <mergeCell ref="AV38:BF38"/>
    <mergeCell ref="BG38:BK38"/>
    <mergeCell ref="BL38:BM38"/>
    <mergeCell ref="BN38:BR38"/>
    <mergeCell ref="AV37:BF37"/>
    <mergeCell ref="BG37:BK37"/>
    <mergeCell ref="BL37:BM37"/>
    <mergeCell ref="BN37:BR37"/>
    <mergeCell ref="BS37:BW37"/>
    <mergeCell ref="BX37:CA37"/>
    <mergeCell ref="C37:G37"/>
    <mergeCell ref="H37:S37"/>
    <mergeCell ref="T37:Y37"/>
    <mergeCell ref="Z37:AJ37"/>
    <mergeCell ref="BG45:BK45"/>
    <mergeCell ref="C44:G44"/>
    <mergeCell ref="H44:S44"/>
    <mergeCell ref="T44:Y44"/>
    <mergeCell ref="Z44:AJ44"/>
    <mergeCell ref="AK44:AU44"/>
    <mergeCell ref="AV44:BF44"/>
    <mergeCell ref="BL45:BM45"/>
    <mergeCell ref="BN45:BR45"/>
    <mergeCell ref="A50:CJ50"/>
    <mergeCell ref="BG48:BK48"/>
    <mergeCell ref="BL48:BM48"/>
    <mergeCell ref="BN48:BR48"/>
    <mergeCell ref="BS48:BW48"/>
    <mergeCell ref="BX48:CD48"/>
    <mergeCell ref="B49:CE49"/>
    <mergeCell ref="C48:G48"/>
    <mergeCell ref="H48:S48"/>
    <mergeCell ref="T48:Y48"/>
    <mergeCell ref="Z48:AJ48"/>
    <mergeCell ref="AK48:AU48"/>
    <mergeCell ref="AV48:BF48"/>
    <mergeCell ref="B42:B48"/>
    <mergeCell ref="C42:CD42"/>
    <mergeCell ref="CE42:CE48"/>
    <mergeCell ref="AV47:BF47"/>
    <mergeCell ref="BG47:BK47"/>
    <mergeCell ref="BL47:BM47"/>
    <mergeCell ref="BN47:BR47"/>
    <mergeCell ref="BS47:BW47"/>
    <mergeCell ref="BX47:CD47"/>
    <mergeCell ref="BG46:BK46"/>
    <mergeCell ref="BL46:BM46"/>
    <mergeCell ref="C43:CD43"/>
    <mergeCell ref="C47:G47"/>
    <mergeCell ref="H47:S47"/>
    <mergeCell ref="T47:Y47"/>
    <mergeCell ref="Z47:AJ47"/>
    <mergeCell ref="AK47:AU47"/>
    <mergeCell ref="C46:G46"/>
    <mergeCell ref="H46:S46"/>
    <mergeCell ref="T46:Y46"/>
    <mergeCell ref="Z46:AJ46"/>
    <mergeCell ref="AK46:AU46"/>
    <mergeCell ref="AV46:BF46"/>
    <mergeCell ref="BS46:BW46"/>
    <mergeCell ref="BX46:CD46"/>
    <mergeCell ref="BN46:BR46"/>
    <mergeCell ref="BG44:BR44"/>
    <mergeCell ref="BS44:BW44"/>
    <mergeCell ref="BX44:CD44"/>
    <mergeCell ref="C45:G45"/>
    <mergeCell ref="H45:S45"/>
    <mergeCell ref="T45:Y45"/>
    <mergeCell ref="Z45:AJ45"/>
    <mergeCell ref="AK45:AU45"/>
    <mergeCell ref="AV45:BF45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15</vt:i4>
      </vt:variant>
    </vt:vector>
  </HeadingPairs>
  <TitlesOfParts>
    <vt:vector size="15" baseType="lpstr">
      <vt:lpstr>Statistik</vt:lpstr>
      <vt:lpstr>5.10.</vt:lpstr>
      <vt:lpstr>8.11.</vt:lpstr>
      <vt:lpstr>22.11.</vt:lpstr>
      <vt:lpstr>29.11.</vt:lpstr>
      <vt:lpstr>23.12.</vt:lpstr>
      <vt:lpstr>3.2</vt:lpstr>
      <vt:lpstr>20.2.</vt:lpstr>
      <vt:lpstr>27.2.</vt:lpstr>
      <vt:lpstr>1.4.</vt:lpstr>
      <vt:lpstr>17.4.</vt:lpstr>
      <vt:lpstr>30.4.</vt:lpstr>
      <vt:lpstr>19.6.</vt:lpstr>
      <vt:lpstr>4.7.</vt:lpstr>
      <vt:lpstr>23.8.</vt:lpstr>
    </vt:vector>
  </TitlesOfParts>
  <Company>Universität Göttingen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Bananarama-Pokal</dc:title>
  <dc:creator>Daniel Conrady</dc:creator>
  <cp:lastModifiedBy>Daniel Conrady</cp:lastModifiedBy>
  <cp:lastPrinted>2015-10-02T11:24:10Z</cp:lastPrinted>
  <dcterms:created xsi:type="dcterms:W3CDTF">2011-12-05T12:36:07Z</dcterms:created>
  <dcterms:modified xsi:type="dcterms:W3CDTF">2019-08-23T22:01:45Z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96 96 3440 1440</vt:lpwstr>
  </property>
</Properties>
</file>